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stment Dashboard" sheetId="1" state="visible" r:id="rId3"/>
    <sheet name="Start Here" sheetId="2" state="visible" r:id="rId4"/>
    <sheet name="Holdings" sheetId="3" state="visible" r:id="rId5"/>
    <sheet name="Transactio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<sst xmlns="http://schemas.openxmlformats.org/spreadsheetml/2006/main" count="85" uniqueCount="64">
  <si>
    <t xml:space="preserve">INVESTMENT TRACKER</t>
  </si>
  <si>
    <t xml:space="preserve">Your portfolio at a glance</t>
  </si>
  <si>
    <t xml:space="preserve">  PORTFOLIO SUMMARY</t>
  </si>
  <si>
    <t xml:space="preserve">  KEY METRIC</t>
  </si>
  <si>
    <t xml:space="preserve">Total invested</t>
  </si>
  <si>
    <t xml:space="preserve">Total return</t>
  </si>
  <si>
    <t xml:space="preserve">Current value</t>
  </si>
  <si>
    <t xml:space="preserve">Number of holdings</t>
  </si>
  <si>
    <t xml:space="preserve">How much your portfolio has grown compared to what you've put in, based on the figures on your Holdings tab.</t>
  </si>
  <si>
    <t xml:space="preserve">TOTAL GAIN / LOSS</t>
  </si>
  <si>
    <t xml:space="preserve">  HOW TO USE</t>
  </si>
  <si>
    <t xml:space="preserve">1. Add each holding once on the Holdings tab.</t>
  </si>
  <si>
    <t xml:space="preserve">2. Log every buy or sell on the Transactions tab.</t>
  </si>
  <si>
    <t xml:space="preserve">3. Update the Current Price on Holdings when you check in.</t>
  </si>
  <si>
    <t xml:space="preserve">4. Check back here any time to see your total return.</t>
  </si>
  <si>
    <t xml:space="preserve">  WHERE YOUR MONEY IS INVESTED</t>
  </si>
  <si>
    <t xml:space="preserve">Finance. Explained. Properly.</t>
  </si>
  <si>
    <t xml:space="preserve">  WELCOME</t>
  </si>
  <si>
    <t xml:space="preserve">This tracker works the same way we explain everything else at Money Actually — plain English, no jargon, nothing hidden. Fill in the amber cells with your own numbers. Everything in white updates itself.</t>
  </si>
  <si>
    <t xml:space="preserve">  HOW TO USE IT</t>
  </si>
  <si>
    <t xml:space="preserve">1.</t>
  </si>
  <si>
    <t xml:space="preserve">Add each holding once on the Holdings tab — platform, account type, name and ticker.</t>
  </si>
  <si>
    <t xml:space="preserve">2.</t>
  </si>
  <si>
    <t xml:space="preserve">Log every buy or sell on the Transactions tab as it happens.</t>
  </si>
  <si>
    <t xml:space="preserve">3.</t>
  </si>
  <si>
    <t xml:space="preserve">Update the Current Price on Holdings whenever you check in.</t>
  </si>
  <si>
    <t xml:space="preserve">4.</t>
  </si>
  <si>
    <t xml:space="preserve">Your Units Held and Net Invested update automatically from your transaction log.</t>
  </si>
  <si>
    <t xml:space="preserve">5.</t>
  </si>
  <si>
    <t xml:space="preserve">Check your Total Gain/Loss any time on the Dashboard tab.</t>
  </si>
  <si>
    <t xml:space="preserve">  COLOUR KEY</t>
  </si>
  <si>
    <t xml:space="preserve">Amber cells — enter your own numbers here</t>
  </si>
  <si>
    <t xml:space="preserve">White cells — calculated automatically, no need to touch these</t>
  </si>
  <si>
    <t xml:space="preserve">moneyactually.co.uk  ·  This tracker is for guidance only and isn't financial advice.</t>
  </si>
  <si>
    <t xml:space="preserve">  YOUR HOLDINGS</t>
  </si>
  <si>
    <t xml:space="preserve">Platform</t>
  </si>
  <si>
    <t xml:space="preserve">Account Type</t>
  </si>
  <si>
    <t xml:space="preserve">Holding Name</t>
  </si>
  <si>
    <t xml:space="preserve">Ticker</t>
  </si>
  <si>
    <t xml:space="preserve">Units Held</t>
  </si>
  <si>
    <t xml:space="preserve">Net Invested (£)</t>
  </si>
  <si>
    <t xml:space="preserve">Avg Cost/Unit (£)</t>
  </si>
  <si>
    <t xml:space="preserve">Current Price (£)</t>
  </si>
  <si>
    <t xml:space="preserve">Current Value (£)</t>
  </si>
  <si>
    <t xml:space="preserve">Gain/Loss (£)</t>
  </si>
  <si>
    <t xml:space="preserve">Gain/Loss (%)</t>
  </si>
  <si>
    <t xml:space="preserve">Vanguard</t>
  </si>
  <si>
    <t xml:space="preserve">ISA</t>
  </si>
  <si>
    <t xml:space="preserve">FTSE Global All Cap Index Fund</t>
  </si>
  <si>
    <t xml:space="preserve">VWRP</t>
  </si>
  <si>
    <t xml:space="preserve">SIPP</t>
  </si>
  <si>
    <t xml:space="preserve">GIA</t>
  </si>
  <si>
    <t xml:space="preserve">LISA</t>
  </si>
  <si>
    <t xml:space="preserve">Other</t>
  </si>
  <si>
    <t xml:space="preserve">TOTAL</t>
  </si>
  <si>
    <t xml:space="preserve">Note: Net Invested is your running cost basis — total bought minus total sold on this holding, based on your Transactions tab. It's a useful indicative figure, not an exact capital gains calculation — check your platform or HMRC guidance for tax purposes.</t>
  </si>
  <si>
    <t xml:space="preserve">  TRANSACTION LOG</t>
  </si>
  <si>
    <t xml:space="preserve">Date</t>
  </si>
  <si>
    <t xml:space="preserve">Type</t>
  </si>
  <si>
    <t xml:space="preserve">Units</t>
  </si>
  <si>
    <t xml:space="preserve">Price/Unit (£)</t>
  </si>
  <si>
    <t xml:space="preserve">Fees (£)</t>
  </si>
  <si>
    <t xml:space="preserve">Total (£)</t>
  </si>
  <si>
    <t xml:space="preserve">Buy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</si>
</sst>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£#,##0.00;[RED]&quot;-£&quot;#,##0.00"/>
    <numFmt numFmtId="166" formatCode="0.0%;[RED]\-0.0%"/>
    <numFmt numFmtId="167" formatCode="General"/>
    <numFmt numFmtId="168" formatCode="#,##0.0000;[RED]\-#,##0.0000"/>
    <numFmt numFmtId="169" formatCode="dd/mm/yyyy"/>
    <numFmt numFmtId="170" formatCode="#,##0.000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Poppins"/>
      <family val="0"/>
      <charset val="1"/>
    </font>
    <font>
      <b val="true"/>
      <sz val="10"/>
      <color rgb="FF1F2A28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sz val="10"/>
      <color rgb="FF1F2A28"/>
      <name val="Inter"/>
      <family val="0"/>
      <charset val="1"/>
    </font>
    <font>
      <b val="true"/>
      <sz val="14"/>
      <color rgb="FFE3A337"/>
      <name val="Poppins"/>
      <family val="0"/>
      <charset val="1"/>
    </font>
    <font>
      <sz val="9"/>
      <color rgb="FF1F2A28"/>
      <name val="Inter"/>
      <family val="0"/>
      <charset val="1"/>
    </font>
    <font>
      <b val="true"/>
      <sz val="11"/>
      <color rgb="FF0F6B5C"/>
      <name val="Inter"/>
      <family val="0"/>
      <charset val="1"/>
    </font>
    <font>
      <b val="true"/>
      <sz val="13"/>
      <color rgb="FF0F6B5C"/>
      <name val="Inter"/>
      <family val="0"/>
      <charset val="1"/>
    </font>
    <font>
      <sz val="9.5"/>
      <color rgb="FF1F2A28"/>
      <name val="Inter"/>
      <family val="0"/>
      <charset val="1"/>
    </font>
    <font>
      <sz val="10"/>
      <color rgb="FF000000"/>
      <name val="Calibri"/>
      <family val="2"/>
    </font>
    <font>
      <b val="true"/>
      <sz val="20"/>
      <color rgb="FF0F6B5C"/>
      <name val="Poppins"/>
      <family val="0"/>
      <charset val="1"/>
    </font>
    <font>
      <b val="true"/>
      <sz val="11"/>
      <color rgb="FFE3A337"/>
      <name val="Inter"/>
      <family val="0"/>
      <charset val="1"/>
    </font>
    <font>
      <sz val="10.5"/>
      <color rgb="FF1F2A28"/>
      <name val="Inter"/>
      <family val="0"/>
      <charset val="1"/>
    </font>
    <font>
      <b val="true"/>
      <sz val="10"/>
      <color rgb="FFE3A337"/>
      <name val="Inter"/>
      <family val="0"/>
      <charset val="1"/>
    </font>
    <font>
      <b val="true"/>
      <sz val="14"/>
      <color rgb="FFFFFFFF"/>
      <name val="Poppins"/>
      <family val="0"/>
      <charset val="1"/>
    </font>
    <font>
      <b val="true"/>
      <sz val="9"/>
      <color rgb="FF1F2A28"/>
      <name val="Inter"/>
      <family val="0"/>
      <charset val="1"/>
    </font>
    <font>
      <b val="true"/>
      <sz val="8.5"/>
      <color rgb="FF1F2A28"/>
      <name val="Inter"/>
      <family val="0"/>
      <charset val="1"/>
    </font>
    <font>
      <sz val="8.5"/>
      <color rgb="FF1F2A28"/>
      <name val="Inter"/>
      <family val="0"/>
      <charset val="1"/>
    </font>
    <font>
      <i val="true"/>
      <sz val="8.5"/>
      <color rgb="FF1F2A28"/>
      <name val="Inter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F6B5C"/>
        <bgColor rgb="FF008080"/>
      </patternFill>
    </fill>
    <fill>
      <patternFill patternType="solid">
        <fgColor rgb="FFE3A337"/>
        <bgColor rgb="FFFF8080"/>
      </patternFill>
    </fill>
    <fill>
      <patternFill patternType="solid">
        <fgColor rgb="FFF5F3EF"/>
        <bgColor rgb="FFFFFFFF"/>
      </patternFill>
    </fill>
    <fill>
      <patternFill patternType="solid">
        <fgColor rgb="FF1F2A28"/>
        <bgColor rgb="FF1F2937"/>
      </patternFill>
    </fill>
    <fill>
      <patternFill patternType="solid">
        <fgColor rgb="FF1F2937"/>
        <bgColor rgb="FF1F2A28"/>
      </patternFill>
    </fill>
    <fill>
      <patternFill patternType="solid">
        <fgColor rgb="FFFBEBCB"/>
        <bgColor rgb="FFF5F3EF"/>
      </patternFill>
    </fill>
    <fill>
      <patternFill patternType="solid">
        <fgColor rgb="FFFFFFFF"/>
        <bgColor rgb="FFF5F3E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6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0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7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0" fontId="7" fillId="7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9" fontId="7" fillId="7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5C"/>
      <rgbColor rgb="FFC9C2B4"/>
      <rgbColor rgb="FF808080"/>
      <rgbColor rgb="FF9999FF"/>
      <rgbColor rgb="FF993366"/>
      <rgbColor rgb="FFFBEBCB"/>
      <rgbColor rgb="FFF5F3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3A337"/>
      <rgbColor rgb="FFFF6600"/>
      <rgbColor rgb="FF4F81BD"/>
      <rgbColor rgb="FF6FA79A"/>
      <rgbColor rgb="FF003366"/>
      <rgbColor rgb="FF339966"/>
      <rgbColor rgb="FF003300"/>
      <rgbColor rgb="FF1F2A28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f6b5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3a337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f2a28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fa79a"/>
              </a:solidFill>
              <a:ln w="0">
                <a:noFill/>
              </a:ln>
            </c:spPr>
          </c:dPt>
          <c:dPt>
            <c:idx val="4"/>
            <c:spPr>
              <a:solidFill>
                <a:srgbClr val="c9c2b4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Holdings!$N$9:$N$13</c:f>
              <c:strCache>
                <c:ptCount val="5"/>
                <c:pt idx="0">
                  <c:v>ISA</c:v>
                </c:pt>
                <c:pt idx="1">
                  <c:v>SIPP</c:v>
                </c:pt>
                <c:pt idx="2">
                  <c:v>GIA</c:v>
                </c:pt>
                <c:pt idx="3">
                  <c:v>LISA</c:v>
                </c:pt>
                <c:pt idx="4">
                  <c:v>Other</c:v>
                </c:pt>
              </c:strCache>
            </c:strRef>
          </c:cat>
          <c:val>
            <c:numRef>
              <c:f>Holdings!$O$9:$O$13</c:f>
              <c:numCache>
                <c:formatCode>\£#,##0.00;[RED]"-£"#,##0.00</c:formatCode>
                <c:ptCount val="5"/>
                <c:pt idx="0">
                  <c:v>15780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6</xdr:col>
      <xdr:colOff>676800</xdr:colOff>
      <xdr:row>35</xdr:row>
      <xdr:rowOff>32040</xdr:rowOff>
    </xdr:to>
    <xdr:graphicFrame>
      <xdr:nvGraphicFramePr>
        <xdr:cNvPr id="0" name="Chart 1"/>
        <xdr:cNvGraphicFramePr/>
      </xdr:nvGraphicFramePr>
      <xdr:xfrm>
        <a:off x="211320" y="5038560"/>
        <a:ext cx="539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1026360</xdr:colOff>
      <xdr:row>1</xdr:row>
      <xdr:rowOff>237600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0"/>
          <a:ext cx="1237680" cy="618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1237680</xdr:colOff>
      <xdr:row>3</xdr:row>
      <xdr:rowOff>46800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237680" cy="618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4" min="3" style="1" width="14"/>
    <col collapsed="false" customWidth="true" hidden="false" outlineLevel="0" max="5" min="5" style="1" width="3"/>
    <col collapsed="false" customWidth="true" hidden="false" outlineLevel="0" max="6" min="6" style="1" width="18"/>
    <col collapsed="false" customWidth="true" hidden="false" outlineLevel="0" max="8" min="7" style="1" width="14"/>
    <col collapsed="false" customWidth="true" hidden="false" outlineLevel="0" max="9" min="9" style="1" width="3"/>
  </cols>
  <sheetData>
    <row r="1" customFormat="false" ht="30" hidden="false" customHeight="true" outlineLevel="0" collapsed="false"/>
    <row r="2" customFormat="false" ht="30" hidden="false" customHeight="true" outlineLevel="0" collapsed="false"/>
    <row r="3" customFormat="false" ht="15.75" hidden="false" customHeight="true" outlineLevel="0" collapsed="false"/>
    <row r="4" customFormat="false" ht="25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18" hidden="false" customHeight="tru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Format="false" ht="7.5" hidden="false" customHeight="true" outlineLevel="0" collapsed="false"/>
    <row r="7" customFormat="false" ht="19.5" hidden="false" customHeight="true" outlineLevel="0" collapsed="false">
      <c r="B7" s="4" t="s">
        <v>2</v>
      </c>
      <c r="C7" s="4"/>
      <c r="D7" s="4"/>
      <c r="F7" s="4" t="s">
        <v>3</v>
      </c>
      <c r="G7" s="4"/>
      <c r="H7" s="4"/>
    </row>
    <row r="8" customFormat="false" ht="25.5" hidden="false" customHeight="true" outlineLevel="0" collapsed="false">
      <c r="B8" s="5" t="s">
        <v>4</v>
      </c>
      <c r="D8" s="6" t="n">
        <f aca="false">Holdings!G39</f>
        <v>14500</v>
      </c>
      <c r="F8" s="5" t="s">
        <v>5</v>
      </c>
      <c r="H8" s="7" t="n">
        <f aca="false">Holdings!L39</f>
        <v>0.0882758620689655</v>
      </c>
    </row>
    <row r="9" customFormat="false" ht="18" hidden="false" customHeight="true" outlineLevel="0" collapsed="false">
      <c r="B9" s="5" t="s">
        <v>6</v>
      </c>
      <c r="D9" s="6" t="n">
        <f aca="false">Holdings!J39</f>
        <v>15780</v>
      </c>
    </row>
    <row r="10" customFormat="false" ht="18" hidden="false" customHeight="true" outlineLevel="0" collapsed="false">
      <c r="B10" s="5" t="s">
        <v>7</v>
      </c>
      <c r="D10" s="8" t="n">
        <f aca="false">COUNTIF(Holdings!$D$9:$D$38,"&lt;&gt;")</f>
        <v>1</v>
      </c>
      <c r="F10" s="9" t="s">
        <v>8</v>
      </c>
      <c r="G10" s="9"/>
      <c r="H10" s="9"/>
    </row>
    <row r="11" customFormat="false" ht="18" hidden="false" customHeight="true" outlineLevel="0" collapsed="false">
      <c r="F11" s="9"/>
      <c r="G11" s="9"/>
      <c r="H11" s="9"/>
    </row>
    <row r="12" customFormat="false" ht="18" hidden="false" customHeight="true" outlineLevel="0" collapsed="false"/>
    <row r="13" customFormat="false" ht="24" hidden="false" customHeight="true" outlineLevel="0" collapsed="false">
      <c r="B13" s="10" t="s">
        <v>9</v>
      </c>
      <c r="C13" s="10"/>
      <c r="D13" s="11" t="n">
        <f aca="false">Holdings!K39</f>
        <v>1280</v>
      </c>
    </row>
    <row r="14" customFormat="false" ht="15" hidden="false" customHeight="true" outlineLevel="0" collapsed="false"/>
    <row r="15" customFormat="false" ht="19.5" hidden="false" customHeight="true" outlineLevel="0" collapsed="false">
      <c r="F15" s="4" t="s">
        <v>10</v>
      </c>
      <c r="G15" s="4"/>
      <c r="H15" s="4"/>
    </row>
    <row r="16" customFormat="false" ht="15" hidden="false" customHeight="false" outlineLevel="0" collapsed="false">
      <c r="F16" s="12" t="s">
        <v>11</v>
      </c>
    </row>
    <row r="17" customFormat="false" ht="15" hidden="false" customHeight="false" outlineLevel="0" collapsed="false">
      <c r="F17" s="12" t="s">
        <v>12</v>
      </c>
    </row>
    <row r="18" customFormat="false" ht="15" hidden="false" customHeight="false" outlineLevel="0" collapsed="false">
      <c r="F18" s="12" t="s">
        <v>13</v>
      </c>
    </row>
    <row r="19" customFormat="false" ht="15" hidden="false" customHeight="false" outlineLevel="0" collapsed="false">
      <c r="F19" s="12" t="s">
        <v>14</v>
      </c>
    </row>
    <row r="21" customFormat="false" ht="19.5" hidden="false" customHeight="true" outlineLevel="0" collapsed="false">
      <c r="B21" s="4" t="s">
        <v>15</v>
      </c>
      <c r="C21" s="4"/>
      <c r="D21" s="4"/>
      <c r="E21" s="4"/>
      <c r="F21" s="4"/>
      <c r="G21" s="4"/>
      <c r="H21" s="4"/>
    </row>
  </sheetData>
  <mergeCells count="8">
    <mergeCell ref="A4:L4"/>
    <mergeCell ref="A5:L5"/>
    <mergeCell ref="B7:D7"/>
    <mergeCell ref="F7:H7"/>
    <mergeCell ref="F10:H11"/>
    <mergeCell ref="B13:C13"/>
    <mergeCell ref="F15:H15"/>
    <mergeCell ref="B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7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8"/>
    <col collapsed="false" customWidth="true" hidden="false" outlineLevel="0" max="12" min="12" style="1" width="3"/>
  </cols>
  <sheetData>
    <row r="7" customFormat="false" ht="24.45" hidden="false" customHeight="false" outlineLevel="0" collapsed="false">
      <c r="B7" s="13" t="s">
        <v>0</v>
      </c>
    </row>
    <row r="8" customFormat="false" ht="15" hidden="false" customHeight="false" outlineLevel="0" collapsed="false">
      <c r="B8" s="14" t="s">
        <v>16</v>
      </c>
    </row>
    <row r="10" customFormat="false" ht="15" hidden="false" customHeight="false" outlineLevel="0" collapsed="false">
      <c r="B10" s="15" t="s">
        <v>17</v>
      </c>
      <c r="C10" s="15"/>
      <c r="D10" s="15"/>
      <c r="E10" s="15"/>
      <c r="F10" s="15"/>
      <c r="G10" s="15"/>
      <c r="H10" s="15"/>
      <c r="I10" s="15"/>
      <c r="J10" s="15"/>
      <c r="K10" s="15"/>
    </row>
    <row r="12" customFormat="false" ht="15" hidden="false" customHeight="true" outlineLevel="0" collapsed="false">
      <c r="B12" s="16" t="s">
        <v>18</v>
      </c>
      <c r="C12" s="16"/>
      <c r="D12" s="16"/>
      <c r="E12" s="16"/>
      <c r="F12" s="16"/>
      <c r="G12" s="16"/>
      <c r="H12" s="16"/>
      <c r="I12" s="16"/>
      <c r="J12" s="16"/>
      <c r="K12" s="16"/>
    </row>
    <row r="13" customFormat="false" ht="33.75" hidden="false" customHeight="true" outlineLevel="0" collapsed="false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5" customFormat="false" ht="15" hidden="false" customHeight="false" outlineLevel="0" collapsed="false">
      <c r="B15" s="15" t="s">
        <v>19</v>
      </c>
      <c r="C15" s="15"/>
      <c r="D15" s="15"/>
      <c r="E15" s="15"/>
      <c r="F15" s="15"/>
      <c r="G15" s="15"/>
      <c r="H15" s="15"/>
      <c r="I15" s="15"/>
      <c r="J15" s="15"/>
      <c r="K15" s="15"/>
    </row>
    <row r="17" customFormat="false" ht="15" hidden="false" customHeight="false" outlineLevel="0" collapsed="false">
      <c r="B17" s="17" t="s">
        <v>20</v>
      </c>
      <c r="C17" s="18" t="s">
        <v>21</v>
      </c>
      <c r="D17" s="18"/>
      <c r="E17" s="18"/>
      <c r="F17" s="18"/>
      <c r="G17" s="18"/>
      <c r="H17" s="18"/>
      <c r="I17" s="18"/>
      <c r="J17" s="18"/>
      <c r="K17" s="18"/>
    </row>
    <row r="18" customFormat="false" ht="15" hidden="false" customHeight="false" outlineLevel="0" collapsed="false">
      <c r="B18" s="17" t="s">
        <v>22</v>
      </c>
      <c r="C18" s="18" t="s">
        <v>23</v>
      </c>
      <c r="D18" s="18"/>
      <c r="E18" s="18"/>
      <c r="F18" s="18"/>
      <c r="G18" s="18"/>
      <c r="H18" s="18"/>
      <c r="I18" s="18"/>
      <c r="J18" s="18"/>
      <c r="K18" s="18"/>
    </row>
    <row r="19" customFormat="false" ht="15" hidden="false" customHeight="false" outlineLevel="0" collapsed="false">
      <c r="B19" s="17" t="s">
        <v>24</v>
      </c>
      <c r="C19" s="18" t="s">
        <v>25</v>
      </c>
      <c r="D19" s="18"/>
      <c r="E19" s="18"/>
      <c r="F19" s="18"/>
      <c r="G19" s="18"/>
      <c r="H19" s="18"/>
      <c r="I19" s="18"/>
      <c r="J19" s="18"/>
      <c r="K19" s="18"/>
    </row>
    <row r="20" customFormat="false" ht="15" hidden="false" customHeight="false" outlineLevel="0" collapsed="false">
      <c r="B20" s="17" t="s">
        <v>26</v>
      </c>
      <c r="C20" s="18" t="s">
        <v>27</v>
      </c>
      <c r="D20" s="18"/>
      <c r="E20" s="18"/>
      <c r="F20" s="18"/>
      <c r="G20" s="18"/>
      <c r="H20" s="18"/>
      <c r="I20" s="18"/>
      <c r="J20" s="18"/>
      <c r="K20" s="18"/>
    </row>
    <row r="21" customFormat="false" ht="21.75" hidden="false" customHeight="true" outlineLevel="0" collapsed="false">
      <c r="B21" s="17" t="s">
        <v>28</v>
      </c>
      <c r="C21" s="19" t="s">
        <v>29</v>
      </c>
      <c r="D21" s="19"/>
      <c r="E21" s="19"/>
      <c r="F21" s="19"/>
      <c r="G21" s="19"/>
      <c r="H21" s="19"/>
      <c r="I21" s="19"/>
      <c r="J21" s="19"/>
      <c r="K21" s="19"/>
    </row>
    <row r="23" customFormat="false" ht="15" hidden="false" customHeight="false" outlineLevel="0" collapsed="false">
      <c r="B23" s="15" t="s">
        <v>30</v>
      </c>
      <c r="C23" s="15"/>
      <c r="D23" s="15"/>
      <c r="E23" s="15"/>
      <c r="F23" s="15"/>
      <c r="G23" s="15"/>
      <c r="H23" s="15"/>
      <c r="I23" s="15"/>
      <c r="J23" s="15"/>
      <c r="K23" s="15"/>
    </row>
    <row r="25" customFormat="false" ht="15" hidden="false" customHeight="false" outlineLevel="0" collapsed="false">
      <c r="B25" s="20"/>
      <c r="C25" s="18" t="s">
        <v>31</v>
      </c>
      <c r="D25" s="18"/>
      <c r="E25" s="18"/>
      <c r="F25" s="18"/>
      <c r="G25" s="18"/>
      <c r="H25" s="18"/>
      <c r="I25" s="18"/>
      <c r="J25" s="18"/>
      <c r="K25" s="18"/>
    </row>
    <row r="27" customFormat="false" ht="15" hidden="false" customHeight="false" outlineLevel="0" collapsed="false">
      <c r="B27" s="21"/>
      <c r="C27" s="18" t="s">
        <v>32</v>
      </c>
      <c r="D27" s="18"/>
      <c r="E27" s="18"/>
      <c r="F27" s="18"/>
      <c r="G27" s="18"/>
      <c r="H27" s="18"/>
      <c r="I27" s="18"/>
      <c r="J27" s="18"/>
      <c r="K27" s="18"/>
    </row>
    <row r="30" customFormat="false" ht="15" hidden="false" customHeight="false" outlineLevel="0" collapsed="false">
      <c r="B30" s="22" t="s">
        <v>33</v>
      </c>
      <c r="C30" s="22"/>
      <c r="D30" s="22"/>
      <c r="E30" s="22"/>
      <c r="F30" s="22"/>
      <c r="G30" s="22"/>
      <c r="H30" s="22"/>
      <c r="I30" s="22"/>
      <c r="J30" s="22"/>
      <c r="K30" s="22"/>
    </row>
  </sheetData>
  <mergeCells count="12">
    <mergeCell ref="B10:K10"/>
    <mergeCell ref="B12:K13"/>
    <mergeCell ref="B15:K15"/>
    <mergeCell ref="C17:K17"/>
    <mergeCell ref="C18:K18"/>
    <mergeCell ref="C19:K19"/>
    <mergeCell ref="C20:K20"/>
    <mergeCell ref="C21:K21"/>
    <mergeCell ref="B23:K23"/>
    <mergeCell ref="C25:K25"/>
    <mergeCell ref="C27:K27"/>
    <mergeCell ref="B30:K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3" min="3" style="1" width="15"/>
    <col collapsed="false" customWidth="true" hidden="false" outlineLevel="0" max="4" min="4" style="1" width="34"/>
    <col collapsed="false" customWidth="true" hidden="false" outlineLevel="0" max="5" min="5" style="1" width="10"/>
    <col collapsed="false" customWidth="true" hidden="false" outlineLevel="0" max="6" min="6" style="1" width="11"/>
    <col collapsed="false" customWidth="true" hidden="false" outlineLevel="0" max="8" min="7" style="1" width="15"/>
    <col collapsed="false" customWidth="true" hidden="false" outlineLevel="0" max="9" min="9" style="1" width="13"/>
    <col collapsed="false" customWidth="true" hidden="false" outlineLevel="0" max="10" min="10" style="1" width="14"/>
    <col collapsed="false" customWidth="true" hidden="false" outlineLevel="0" max="12" min="11" style="1" width="12"/>
    <col collapsed="false" customWidth="true" hidden="false" outlineLevel="0" max="13" min="13" style="1" width="2"/>
    <col collapsed="false" customWidth="true" hidden="false" outlineLevel="0" max="14" min="14" style="1" width="10"/>
    <col collapsed="false" customWidth="true" hidden="false" outlineLevel="0" max="15" min="15" style="1" width="14"/>
  </cols>
  <sheetData>
    <row r="1" customFormat="false" ht="30" hidden="false" customHeight="true" outlineLevel="0" collapsed="false"/>
    <row r="2" customFormat="false" ht="30" hidden="false" customHeight="true" outlineLevel="0" collapsed="false"/>
    <row r="3" customFormat="false" ht="15.75" hidden="false" customHeight="true" outlineLevel="0" collapsed="false"/>
    <row r="4" customFormat="false" ht="25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18" hidden="false" customHeight="true" outlineLevel="0" collapsed="false">
      <c r="A5" s="3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Format="false" ht="7.5" hidden="false" customHeight="true" outlineLevel="0" collapsed="false"/>
    <row r="7" customFormat="false" ht="19.5" hidden="false" customHeight="true" outlineLevel="0" collapsed="false">
      <c r="B7" s="4" t="s">
        <v>34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customFormat="false" ht="24" hidden="false" customHeight="true" outlineLevel="0" collapsed="false">
      <c r="B8" s="23" t="s">
        <v>35</v>
      </c>
      <c r="C8" s="23" t="s">
        <v>36</v>
      </c>
      <c r="D8" s="23" t="s">
        <v>37</v>
      </c>
      <c r="E8" s="23" t="s">
        <v>38</v>
      </c>
      <c r="F8" s="24" t="s">
        <v>39</v>
      </c>
      <c r="G8" s="24" t="s">
        <v>40</v>
      </c>
      <c r="H8" s="24" t="s">
        <v>41</v>
      </c>
      <c r="I8" s="24" t="s">
        <v>42</v>
      </c>
      <c r="J8" s="24" t="s">
        <v>43</v>
      </c>
      <c r="K8" s="24" t="s">
        <v>44</v>
      </c>
      <c r="L8" s="24" t="s">
        <v>45</v>
      </c>
      <c r="N8" s="25" t="s">
        <v>36</v>
      </c>
      <c r="O8" s="25" t="s">
        <v>43</v>
      </c>
    </row>
    <row r="9" customFormat="false" ht="18" hidden="false" customHeight="true" outlineLevel="0" collapsed="false">
      <c r="B9" s="26" t="s">
        <v>46</v>
      </c>
      <c r="C9" s="26" t="s">
        <v>47</v>
      </c>
      <c r="D9" s="26" t="s">
        <v>48</v>
      </c>
      <c r="E9" s="26" t="s">
        <v>49</v>
      </c>
      <c r="F9" s="27" t="n">
        <f aca="false">IF($D9="","",IFERROR(SUMIFS(Transactions!$H$9:$H$58,Transactions!$F$9:$F$58,$E9,Transactions!$D$9:$D$58,$C9,Transactions!$G$9:$G$58,"Buy")-SUMIFS(Transactions!$H$9:$H$58,Transactions!$F$9:$F$58,$E9,Transactions!$D$9:$D$58,$C9,Transactions!$G$9:$G$58,"Sell"),0))</f>
        <v>150</v>
      </c>
      <c r="G9" s="28" t="n">
        <f aca="false">IF($D9="","",IFERROR(SUMIFS(Transactions!$K$9:$K$58,Transactions!$F$9:$F$58,$E9,Transactions!$D$9:$D$58,$C9,Transactions!$G$9:$G$58,"Buy")-SUMIFS(Transactions!$K$9:$K$58,Transactions!$F$9:$F$58,$E9,Transactions!$D$9:$D$58,$C9,Transactions!$G$9:$G$58,"Sell"),0))</f>
        <v>14500</v>
      </c>
      <c r="H9" s="28" t="n">
        <f aca="false">IF($D9="","",IFERROR(G9/F9,0))</f>
        <v>96.6666666666667</v>
      </c>
      <c r="I9" s="29" t="n">
        <v>105.2</v>
      </c>
      <c r="J9" s="28" t="n">
        <f aca="false">IF($D9="","",IF($I9="","",F9*I9))</f>
        <v>15780</v>
      </c>
      <c r="K9" s="28" t="n">
        <f aca="false">IF($D9="","",IF($I9="","",J9-G9))</f>
        <v>1280</v>
      </c>
      <c r="L9" s="30" t="n">
        <f aca="false">IF($D9="","",IF(OR($I9="",$G9=0),"",K9/G9))</f>
        <v>0.0882758620689655</v>
      </c>
      <c r="N9" s="31" t="s">
        <v>47</v>
      </c>
      <c r="O9" s="32" t="n">
        <f aca="false">SUMIF($C$9:$C$38,"ISA",$J$9:$J$38)</f>
        <v>15780</v>
      </c>
    </row>
    <row r="10" customFormat="false" ht="18" hidden="false" customHeight="true" outlineLevel="0" collapsed="false">
      <c r="B10" s="26"/>
      <c r="C10" s="26"/>
      <c r="D10" s="26"/>
      <c r="E10" s="26"/>
      <c r="F10" s="27" t="str">
        <f aca="false">IF($D10="","",IFERROR(SUMIFS(Transactions!$H$9:$H$58,Transactions!$F$9:$F$58,$E10,Transactions!$D$9:$D$58,$C10,Transactions!$G$9:$G$58,"Buy")-SUMIFS(Transactions!$H$9:$H$58,Transactions!$F$9:$F$58,$E10,Transactions!$D$9:$D$58,$C10,Transactions!$G$9:$G$58,"Sell"),0))</f>
        <v/>
      </c>
      <c r="G10" s="28" t="str">
        <f aca="false">IF($D10="","",IFERROR(SUMIFS(Transactions!$K$9:$K$58,Transactions!$F$9:$F$58,$E10,Transactions!$D$9:$D$58,$C10,Transactions!$G$9:$G$58,"Buy")-SUMIFS(Transactions!$K$9:$K$58,Transactions!$F$9:$F$58,$E10,Transactions!$D$9:$D$58,$C10,Transactions!$G$9:$G$58,"Sell"),0))</f>
        <v/>
      </c>
      <c r="H10" s="28" t="str">
        <f aca="false">IF($D10="","",IFERROR(G10/F10,0))</f>
        <v/>
      </c>
      <c r="I10" s="29"/>
      <c r="J10" s="28" t="str">
        <f aca="false">IF($D10="","",IF($I10="","",F10*I10))</f>
        <v/>
      </c>
      <c r="K10" s="28" t="str">
        <f aca="false">IF($D10="","",IF($I10="","",J10-G10))</f>
        <v/>
      </c>
      <c r="L10" s="30" t="str">
        <f aca="false">IF($D10="","",IF(OR($I10="",$G10=0),"",K10/G10))</f>
        <v/>
      </c>
      <c r="N10" s="31" t="s">
        <v>50</v>
      </c>
      <c r="O10" s="32" t="n">
        <f aca="false">SUMIF($C$9:$C$38,"SIPP",$J$9:$J$38)</f>
        <v>0</v>
      </c>
    </row>
    <row r="11" customFormat="false" ht="18" hidden="false" customHeight="true" outlineLevel="0" collapsed="false">
      <c r="B11" s="26"/>
      <c r="C11" s="26"/>
      <c r="D11" s="26"/>
      <c r="E11" s="26"/>
      <c r="F11" s="27" t="str">
        <f aca="false">IF($D11="","",IFERROR(SUMIFS(Transactions!$H$9:$H$58,Transactions!$F$9:$F$58,$E11,Transactions!$D$9:$D$58,$C11,Transactions!$G$9:$G$58,"Buy")-SUMIFS(Transactions!$H$9:$H$58,Transactions!$F$9:$F$58,$E11,Transactions!$D$9:$D$58,$C11,Transactions!$G$9:$G$58,"Sell"),0))</f>
        <v/>
      </c>
      <c r="G11" s="28" t="str">
        <f aca="false">IF($D11="","",IFERROR(SUMIFS(Transactions!$K$9:$K$58,Transactions!$F$9:$F$58,$E11,Transactions!$D$9:$D$58,$C11,Transactions!$G$9:$G$58,"Buy")-SUMIFS(Transactions!$K$9:$K$58,Transactions!$F$9:$F$58,$E11,Transactions!$D$9:$D$58,$C11,Transactions!$G$9:$G$58,"Sell"),0))</f>
        <v/>
      </c>
      <c r="H11" s="28" t="str">
        <f aca="false">IF($D11="","",IFERROR(G11/F11,0))</f>
        <v/>
      </c>
      <c r="I11" s="29"/>
      <c r="J11" s="28" t="str">
        <f aca="false">IF($D11="","",IF($I11="","",F11*I11))</f>
        <v/>
      </c>
      <c r="K11" s="28" t="str">
        <f aca="false">IF($D11="","",IF($I11="","",J11-G11))</f>
        <v/>
      </c>
      <c r="L11" s="30" t="str">
        <f aca="false">IF($D11="","",IF(OR($I11="",$G11=0),"",K11/G11))</f>
        <v/>
      </c>
      <c r="N11" s="31" t="s">
        <v>51</v>
      </c>
      <c r="O11" s="32" t="n">
        <f aca="false">SUMIF($C$9:$C$38,"GIA",$J$9:$J$38)</f>
        <v>0</v>
      </c>
    </row>
    <row r="12" customFormat="false" ht="18" hidden="false" customHeight="true" outlineLevel="0" collapsed="false">
      <c r="B12" s="26"/>
      <c r="C12" s="26"/>
      <c r="D12" s="26"/>
      <c r="E12" s="26"/>
      <c r="F12" s="27" t="str">
        <f aca="false">IF($D12="","",IFERROR(SUMIFS(Transactions!$H$9:$H$58,Transactions!$F$9:$F$58,$E12,Transactions!$D$9:$D$58,$C12,Transactions!$G$9:$G$58,"Buy")-SUMIFS(Transactions!$H$9:$H$58,Transactions!$F$9:$F$58,$E12,Transactions!$D$9:$D$58,$C12,Transactions!$G$9:$G$58,"Sell"),0))</f>
        <v/>
      </c>
      <c r="G12" s="28" t="str">
        <f aca="false">IF($D12="","",IFERROR(SUMIFS(Transactions!$K$9:$K$58,Transactions!$F$9:$F$58,$E12,Transactions!$D$9:$D$58,$C12,Transactions!$G$9:$G$58,"Buy")-SUMIFS(Transactions!$K$9:$K$58,Transactions!$F$9:$F$58,$E12,Transactions!$D$9:$D$58,$C12,Transactions!$G$9:$G$58,"Sell"),0))</f>
        <v/>
      </c>
      <c r="H12" s="28" t="str">
        <f aca="false">IF($D12="","",IFERROR(G12/F12,0))</f>
        <v/>
      </c>
      <c r="I12" s="29"/>
      <c r="J12" s="28" t="str">
        <f aca="false">IF($D12="","",IF($I12="","",F12*I12))</f>
        <v/>
      </c>
      <c r="K12" s="28" t="str">
        <f aca="false">IF($D12="","",IF($I12="","",J12-G12))</f>
        <v/>
      </c>
      <c r="L12" s="30" t="str">
        <f aca="false">IF($D12="","",IF(OR($I12="",$G12=0),"",K12/G12))</f>
        <v/>
      </c>
      <c r="N12" s="31" t="s">
        <v>52</v>
      </c>
      <c r="O12" s="32" t="n">
        <f aca="false">SUMIF($C$9:$C$38,"LISA",$J$9:$J$38)</f>
        <v>0</v>
      </c>
    </row>
    <row r="13" customFormat="false" ht="18" hidden="false" customHeight="true" outlineLevel="0" collapsed="false">
      <c r="B13" s="26"/>
      <c r="C13" s="26"/>
      <c r="D13" s="26"/>
      <c r="E13" s="26"/>
      <c r="F13" s="27" t="str">
        <f aca="false">IF($D13="","",IFERROR(SUMIFS(Transactions!$H$9:$H$58,Transactions!$F$9:$F$58,$E13,Transactions!$D$9:$D$58,$C13,Transactions!$G$9:$G$58,"Buy")-SUMIFS(Transactions!$H$9:$H$58,Transactions!$F$9:$F$58,$E13,Transactions!$D$9:$D$58,$C13,Transactions!$G$9:$G$58,"Sell"),0))</f>
        <v/>
      </c>
      <c r="G13" s="28" t="str">
        <f aca="false">IF($D13="","",IFERROR(SUMIFS(Transactions!$K$9:$K$58,Transactions!$F$9:$F$58,$E13,Transactions!$D$9:$D$58,$C13,Transactions!$G$9:$G$58,"Buy")-SUMIFS(Transactions!$K$9:$K$58,Transactions!$F$9:$F$58,$E13,Transactions!$D$9:$D$58,$C13,Transactions!$G$9:$G$58,"Sell"),0))</f>
        <v/>
      </c>
      <c r="H13" s="28" t="str">
        <f aca="false">IF($D13="","",IFERROR(G13/F13,0))</f>
        <v/>
      </c>
      <c r="I13" s="29"/>
      <c r="J13" s="28" t="str">
        <f aca="false">IF($D13="","",IF($I13="","",F13*I13))</f>
        <v/>
      </c>
      <c r="K13" s="28" t="str">
        <f aca="false">IF($D13="","",IF($I13="","",J13-G13))</f>
        <v/>
      </c>
      <c r="L13" s="30" t="str">
        <f aca="false">IF($D13="","",IF(OR($I13="",$G13=0),"",K13/G13))</f>
        <v/>
      </c>
      <c r="N13" s="31" t="s">
        <v>53</v>
      </c>
      <c r="O13" s="32" t="n">
        <f aca="false">SUMIF($C$9:$C$38,"Other",$J$9:$J$38)</f>
        <v>0</v>
      </c>
    </row>
    <row r="14" customFormat="false" ht="18" hidden="false" customHeight="true" outlineLevel="0" collapsed="false">
      <c r="B14" s="26"/>
      <c r="C14" s="26"/>
      <c r="D14" s="26"/>
      <c r="E14" s="26"/>
      <c r="F14" s="27" t="str">
        <f aca="false">IF($D14="","",IFERROR(SUMIFS(Transactions!$H$9:$H$58,Transactions!$F$9:$F$58,$E14,Transactions!$D$9:$D$58,$C14,Transactions!$G$9:$G$58,"Buy")-SUMIFS(Transactions!$H$9:$H$58,Transactions!$F$9:$F$58,$E14,Transactions!$D$9:$D$58,$C14,Transactions!$G$9:$G$58,"Sell"),0))</f>
        <v/>
      </c>
      <c r="G14" s="28" t="str">
        <f aca="false">IF($D14="","",IFERROR(SUMIFS(Transactions!$K$9:$K$58,Transactions!$F$9:$F$58,$E14,Transactions!$D$9:$D$58,$C14,Transactions!$G$9:$G$58,"Buy")-SUMIFS(Transactions!$K$9:$K$58,Transactions!$F$9:$F$58,$E14,Transactions!$D$9:$D$58,$C14,Transactions!$G$9:$G$58,"Sell"),0))</f>
        <v/>
      </c>
      <c r="H14" s="28" t="str">
        <f aca="false">IF($D14="","",IFERROR(G14/F14,0))</f>
        <v/>
      </c>
      <c r="I14" s="29"/>
      <c r="J14" s="28" t="str">
        <f aca="false">IF($D14="","",IF($I14="","",F14*I14))</f>
        <v/>
      </c>
      <c r="K14" s="28" t="str">
        <f aca="false">IF($D14="","",IF($I14="","",J14-G14))</f>
        <v/>
      </c>
      <c r="L14" s="30" t="str">
        <f aca="false">IF($D14="","",IF(OR($I14="",$G14=0),"",K14/G14))</f>
        <v/>
      </c>
    </row>
    <row r="15" customFormat="false" ht="18" hidden="false" customHeight="true" outlineLevel="0" collapsed="false">
      <c r="B15" s="26"/>
      <c r="C15" s="26"/>
      <c r="D15" s="26"/>
      <c r="E15" s="26"/>
      <c r="F15" s="27" t="str">
        <f aca="false">IF($D15="","",IFERROR(SUMIFS(Transactions!$H$9:$H$58,Transactions!$F$9:$F$58,$E15,Transactions!$D$9:$D$58,$C15,Transactions!$G$9:$G$58,"Buy")-SUMIFS(Transactions!$H$9:$H$58,Transactions!$F$9:$F$58,$E15,Transactions!$D$9:$D$58,$C15,Transactions!$G$9:$G$58,"Sell"),0))</f>
        <v/>
      </c>
      <c r="G15" s="28" t="str">
        <f aca="false">IF($D15="","",IFERROR(SUMIFS(Transactions!$K$9:$K$58,Transactions!$F$9:$F$58,$E15,Transactions!$D$9:$D$58,$C15,Transactions!$G$9:$G$58,"Buy")-SUMIFS(Transactions!$K$9:$K$58,Transactions!$F$9:$F$58,$E15,Transactions!$D$9:$D$58,$C15,Transactions!$G$9:$G$58,"Sell"),0))</f>
        <v/>
      </c>
      <c r="H15" s="28" t="str">
        <f aca="false">IF($D15="","",IFERROR(G15/F15,0))</f>
        <v/>
      </c>
      <c r="I15" s="29"/>
      <c r="J15" s="28" t="str">
        <f aca="false">IF($D15="","",IF($I15="","",F15*I15))</f>
        <v/>
      </c>
      <c r="K15" s="28" t="str">
        <f aca="false">IF($D15="","",IF($I15="","",J15-G15))</f>
        <v/>
      </c>
      <c r="L15" s="30" t="str">
        <f aca="false">IF($D15="","",IF(OR($I15="",$G15=0),"",K15/G15))</f>
        <v/>
      </c>
    </row>
    <row r="16" customFormat="false" ht="18" hidden="false" customHeight="true" outlineLevel="0" collapsed="false">
      <c r="B16" s="26"/>
      <c r="C16" s="26"/>
      <c r="D16" s="26"/>
      <c r="E16" s="26"/>
      <c r="F16" s="27" t="str">
        <f aca="false">IF($D16="","",IFERROR(SUMIFS(Transactions!$H$9:$H$58,Transactions!$F$9:$F$58,$E16,Transactions!$D$9:$D$58,$C16,Transactions!$G$9:$G$58,"Buy")-SUMIFS(Transactions!$H$9:$H$58,Transactions!$F$9:$F$58,$E16,Transactions!$D$9:$D$58,$C16,Transactions!$G$9:$G$58,"Sell"),0))</f>
        <v/>
      </c>
      <c r="G16" s="28" t="str">
        <f aca="false">IF($D16="","",IFERROR(SUMIFS(Transactions!$K$9:$K$58,Transactions!$F$9:$F$58,$E16,Transactions!$D$9:$D$58,$C16,Transactions!$G$9:$G$58,"Buy")-SUMIFS(Transactions!$K$9:$K$58,Transactions!$F$9:$F$58,$E16,Transactions!$D$9:$D$58,$C16,Transactions!$G$9:$G$58,"Sell"),0))</f>
        <v/>
      </c>
      <c r="H16" s="28" t="str">
        <f aca="false">IF($D16="","",IFERROR(G16/F16,0))</f>
        <v/>
      </c>
      <c r="I16" s="29"/>
      <c r="J16" s="28" t="str">
        <f aca="false">IF($D16="","",IF($I16="","",F16*I16))</f>
        <v/>
      </c>
      <c r="K16" s="28" t="str">
        <f aca="false">IF($D16="","",IF($I16="","",J16-G16))</f>
        <v/>
      </c>
      <c r="L16" s="30" t="str">
        <f aca="false">IF($D16="","",IF(OR($I16="",$G16=0),"",K16/G16))</f>
        <v/>
      </c>
    </row>
    <row r="17" customFormat="false" ht="18" hidden="false" customHeight="true" outlineLevel="0" collapsed="false">
      <c r="B17" s="26"/>
      <c r="C17" s="26"/>
      <c r="D17" s="26"/>
      <c r="E17" s="26"/>
      <c r="F17" s="27" t="str">
        <f aca="false">IF($D17="","",IFERROR(SUMIFS(Transactions!$H$9:$H$58,Transactions!$F$9:$F$58,$E17,Transactions!$D$9:$D$58,$C17,Transactions!$G$9:$G$58,"Buy")-SUMIFS(Transactions!$H$9:$H$58,Transactions!$F$9:$F$58,$E17,Transactions!$D$9:$D$58,$C17,Transactions!$G$9:$G$58,"Sell"),0))</f>
        <v/>
      </c>
      <c r="G17" s="28" t="str">
        <f aca="false">IF($D17="","",IFERROR(SUMIFS(Transactions!$K$9:$K$58,Transactions!$F$9:$F$58,$E17,Transactions!$D$9:$D$58,$C17,Transactions!$G$9:$G$58,"Buy")-SUMIFS(Transactions!$K$9:$K$58,Transactions!$F$9:$F$58,$E17,Transactions!$D$9:$D$58,$C17,Transactions!$G$9:$G$58,"Sell"),0))</f>
        <v/>
      </c>
      <c r="H17" s="28" t="str">
        <f aca="false">IF($D17="","",IFERROR(G17/F17,0))</f>
        <v/>
      </c>
      <c r="I17" s="29"/>
      <c r="J17" s="28" t="str">
        <f aca="false">IF($D17="","",IF($I17="","",F17*I17))</f>
        <v/>
      </c>
      <c r="K17" s="28" t="str">
        <f aca="false">IF($D17="","",IF($I17="","",J17-G17))</f>
        <v/>
      </c>
      <c r="L17" s="30" t="str">
        <f aca="false">IF($D17="","",IF(OR($I17="",$G17=0),"",K17/G17))</f>
        <v/>
      </c>
    </row>
    <row r="18" customFormat="false" ht="18" hidden="false" customHeight="true" outlineLevel="0" collapsed="false">
      <c r="B18" s="26"/>
      <c r="C18" s="26"/>
      <c r="D18" s="26"/>
      <c r="E18" s="26"/>
      <c r="F18" s="27" t="str">
        <f aca="false">IF($D18="","",IFERROR(SUMIFS(Transactions!$H$9:$H$58,Transactions!$F$9:$F$58,$E18,Transactions!$D$9:$D$58,$C18,Transactions!$G$9:$G$58,"Buy")-SUMIFS(Transactions!$H$9:$H$58,Transactions!$F$9:$F$58,$E18,Transactions!$D$9:$D$58,$C18,Transactions!$G$9:$G$58,"Sell"),0))</f>
        <v/>
      </c>
      <c r="G18" s="28" t="str">
        <f aca="false">IF($D18="","",IFERROR(SUMIFS(Transactions!$K$9:$K$58,Transactions!$F$9:$F$58,$E18,Transactions!$D$9:$D$58,$C18,Transactions!$G$9:$G$58,"Buy")-SUMIFS(Transactions!$K$9:$K$58,Transactions!$F$9:$F$58,$E18,Transactions!$D$9:$D$58,$C18,Transactions!$G$9:$G$58,"Sell"),0))</f>
        <v/>
      </c>
      <c r="H18" s="28" t="str">
        <f aca="false">IF($D18="","",IFERROR(G18/F18,0))</f>
        <v/>
      </c>
      <c r="I18" s="29"/>
      <c r="J18" s="28" t="str">
        <f aca="false">IF($D18="","",IF($I18="","",F18*I18))</f>
        <v/>
      </c>
      <c r="K18" s="28" t="str">
        <f aca="false">IF($D18="","",IF($I18="","",J18-G18))</f>
        <v/>
      </c>
      <c r="L18" s="30" t="str">
        <f aca="false">IF($D18="","",IF(OR($I18="",$G18=0),"",K18/G18))</f>
        <v/>
      </c>
    </row>
    <row r="19" customFormat="false" ht="18" hidden="false" customHeight="true" outlineLevel="0" collapsed="false">
      <c r="B19" s="26"/>
      <c r="C19" s="26"/>
      <c r="D19" s="26"/>
      <c r="E19" s="26"/>
      <c r="F19" s="27" t="str">
        <f aca="false">IF($D19="","",IFERROR(SUMIFS(Transactions!$H$9:$H$58,Transactions!$F$9:$F$58,$E19,Transactions!$D$9:$D$58,$C19,Transactions!$G$9:$G$58,"Buy")-SUMIFS(Transactions!$H$9:$H$58,Transactions!$F$9:$F$58,$E19,Transactions!$D$9:$D$58,$C19,Transactions!$G$9:$G$58,"Sell"),0))</f>
        <v/>
      </c>
      <c r="G19" s="28" t="str">
        <f aca="false">IF($D19="","",IFERROR(SUMIFS(Transactions!$K$9:$K$58,Transactions!$F$9:$F$58,$E19,Transactions!$D$9:$D$58,$C19,Transactions!$G$9:$G$58,"Buy")-SUMIFS(Transactions!$K$9:$K$58,Transactions!$F$9:$F$58,$E19,Transactions!$D$9:$D$58,$C19,Transactions!$G$9:$G$58,"Sell"),0))</f>
        <v/>
      </c>
      <c r="H19" s="28" t="str">
        <f aca="false">IF($D19="","",IFERROR(G19/F19,0))</f>
        <v/>
      </c>
      <c r="I19" s="29"/>
      <c r="J19" s="28" t="str">
        <f aca="false">IF($D19="","",IF($I19="","",F19*I19))</f>
        <v/>
      </c>
      <c r="K19" s="28" t="str">
        <f aca="false">IF($D19="","",IF($I19="","",J19-G19))</f>
        <v/>
      </c>
      <c r="L19" s="30" t="str">
        <f aca="false">IF($D19="","",IF(OR($I19="",$G19=0),"",K19/G19))</f>
        <v/>
      </c>
    </row>
    <row r="20" customFormat="false" ht="18" hidden="false" customHeight="true" outlineLevel="0" collapsed="false">
      <c r="B20" s="26"/>
      <c r="C20" s="26"/>
      <c r="D20" s="26"/>
      <c r="E20" s="26"/>
      <c r="F20" s="27" t="str">
        <f aca="false">IF($D20="","",IFERROR(SUMIFS(Transactions!$H$9:$H$58,Transactions!$F$9:$F$58,$E20,Transactions!$D$9:$D$58,$C20,Transactions!$G$9:$G$58,"Buy")-SUMIFS(Transactions!$H$9:$H$58,Transactions!$F$9:$F$58,$E20,Transactions!$D$9:$D$58,$C20,Transactions!$G$9:$G$58,"Sell"),0))</f>
        <v/>
      </c>
      <c r="G20" s="28" t="str">
        <f aca="false">IF($D20="","",IFERROR(SUMIFS(Transactions!$K$9:$K$58,Transactions!$F$9:$F$58,$E20,Transactions!$D$9:$D$58,$C20,Transactions!$G$9:$G$58,"Buy")-SUMIFS(Transactions!$K$9:$K$58,Transactions!$F$9:$F$58,$E20,Transactions!$D$9:$D$58,$C20,Transactions!$G$9:$G$58,"Sell"),0))</f>
        <v/>
      </c>
      <c r="H20" s="28" t="str">
        <f aca="false">IF($D20="","",IFERROR(G20/F20,0))</f>
        <v/>
      </c>
      <c r="I20" s="29"/>
      <c r="J20" s="28" t="str">
        <f aca="false">IF($D20="","",IF($I20="","",F20*I20))</f>
        <v/>
      </c>
      <c r="K20" s="28" t="str">
        <f aca="false">IF($D20="","",IF($I20="","",J20-G20))</f>
        <v/>
      </c>
      <c r="L20" s="30" t="str">
        <f aca="false">IF($D20="","",IF(OR($I20="",$G20=0),"",K20/G20))</f>
        <v/>
      </c>
    </row>
    <row r="21" customFormat="false" ht="18" hidden="false" customHeight="true" outlineLevel="0" collapsed="false">
      <c r="B21" s="26"/>
      <c r="C21" s="26"/>
      <c r="D21" s="26"/>
      <c r="E21" s="26"/>
      <c r="F21" s="27" t="str">
        <f aca="false">IF($D21="","",IFERROR(SUMIFS(Transactions!$H$9:$H$58,Transactions!$F$9:$F$58,$E21,Transactions!$D$9:$D$58,$C21,Transactions!$G$9:$G$58,"Buy")-SUMIFS(Transactions!$H$9:$H$58,Transactions!$F$9:$F$58,$E21,Transactions!$D$9:$D$58,$C21,Transactions!$G$9:$G$58,"Sell"),0))</f>
        <v/>
      </c>
      <c r="G21" s="28" t="str">
        <f aca="false">IF($D21="","",IFERROR(SUMIFS(Transactions!$K$9:$K$58,Transactions!$F$9:$F$58,$E21,Transactions!$D$9:$D$58,$C21,Transactions!$G$9:$G$58,"Buy")-SUMIFS(Transactions!$K$9:$K$58,Transactions!$F$9:$F$58,$E21,Transactions!$D$9:$D$58,$C21,Transactions!$G$9:$G$58,"Sell"),0))</f>
        <v/>
      </c>
      <c r="H21" s="28" t="str">
        <f aca="false">IF($D21="","",IFERROR(G21/F21,0))</f>
        <v/>
      </c>
      <c r="I21" s="29"/>
      <c r="J21" s="28" t="str">
        <f aca="false">IF($D21="","",IF($I21="","",F21*I21))</f>
        <v/>
      </c>
      <c r="K21" s="28" t="str">
        <f aca="false">IF($D21="","",IF($I21="","",J21-G21))</f>
        <v/>
      </c>
      <c r="L21" s="30" t="str">
        <f aca="false">IF($D21="","",IF(OR($I21="",$G21=0),"",K21/G21))</f>
        <v/>
      </c>
    </row>
    <row r="22" customFormat="false" ht="18" hidden="false" customHeight="true" outlineLevel="0" collapsed="false">
      <c r="B22" s="26"/>
      <c r="C22" s="26"/>
      <c r="D22" s="26"/>
      <c r="E22" s="26"/>
      <c r="F22" s="27" t="str">
        <f aca="false">IF($D22="","",IFERROR(SUMIFS(Transactions!$H$9:$H$58,Transactions!$F$9:$F$58,$E22,Transactions!$D$9:$D$58,$C22,Transactions!$G$9:$G$58,"Buy")-SUMIFS(Transactions!$H$9:$H$58,Transactions!$F$9:$F$58,$E22,Transactions!$D$9:$D$58,$C22,Transactions!$G$9:$G$58,"Sell"),0))</f>
        <v/>
      </c>
      <c r="G22" s="28" t="str">
        <f aca="false">IF($D22="","",IFERROR(SUMIFS(Transactions!$K$9:$K$58,Transactions!$F$9:$F$58,$E22,Transactions!$D$9:$D$58,$C22,Transactions!$G$9:$G$58,"Buy")-SUMIFS(Transactions!$K$9:$K$58,Transactions!$F$9:$F$58,$E22,Transactions!$D$9:$D$58,$C22,Transactions!$G$9:$G$58,"Sell"),0))</f>
        <v/>
      </c>
      <c r="H22" s="28" t="str">
        <f aca="false">IF($D22="","",IFERROR(G22/F22,0))</f>
        <v/>
      </c>
      <c r="I22" s="29"/>
      <c r="J22" s="28" t="str">
        <f aca="false">IF($D22="","",IF($I22="","",F22*I22))</f>
        <v/>
      </c>
      <c r="K22" s="28" t="str">
        <f aca="false">IF($D22="","",IF($I22="","",J22-G22))</f>
        <v/>
      </c>
      <c r="L22" s="30" t="str">
        <f aca="false">IF($D22="","",IF(OR($I22="",$G22=0),"",K22/G22))</f>
        <v/>
      </c>
    </row>
    <row r="23" customFormat="false" ht="18" hidden="false" customHeight="true" outlineLevel="0" collapsed="false">
      <c r="B23" s="26"/>
      <c r="C23" s="26"/>
      <c r="D23" s="26"/>
      <c r="E23" s="26"/>
      <c r="F23" s="27" t="str">
        <f aca="false">IF($D23="","",IFERROR(SUMIFS(Transactions!$H$9:$H$58,Transactions!$F$9:$F$58,$E23,Transactions!$D$9:$D$58,$C23,Transactions!$G$9:$G$58,"Buy")-SUMIFS(Transactions!$H$9:$H$58,Transactions!$F$9:$F$58,$E23,Transactions!$D$9:$D$58,$C23,Transactions!$G$9:$G$58,"Sell"),0))</f>
        <v/>
      </c>
      <c r="G23" s="28" t="str">
        <f aca="false">IF($D23="","",IFERROR(SUMIFS(Transactions!$K$9:$K$58,Transactions!$F$9:$F$58,$E23,Transactions!$D$9:$D$58,$C23,Transactions!$G$9:$G$58,"Buy")-SUMIFS(Transactions!$K$9:$K$58,Transactions!$F$9:$F$58,$E23,Transactions!$D$9:$D$58,$C23,Transactions!$G$9:$G$58,"Sell"),0))</f>
        <v/>
      </c>
      <c r="H23" s="28" t="str">
        <f aca="false">IF($D23="","",IFERROR(G23/F23,0))</f>
        <v/>
      </c>
      <c r="I23" s="29"/>
      <c r="J23" s="28" t="str">
        <f aca="false">IF($D23="","",IF($I23="","",F23*I23))</f>
        <v/>
      </c>
      <c r="K23" s="28" t="str">
        <f aca="false">IF($D23="","",IF($I23="","",J23-G23))</f>
        <v/>
      </c>
      <c r="L23" s="30" t="str">
        <f aca="false">IF($D23="","",IF(OR($I23="",$G23=0),"",K23/G23))</f>
        <v/>
      </c>
    </row>
    <row r="24" customFormat="false" ht="18" hidden="false" customHeight="true" outlineLevel="0" collapsed="false">
      <c r="B24" s="26"/>
      <c r="C24" s="26"/>
      <c r="D24" s="26"/>
      <c r="E24" s="26"/>
      <c r="F24" s="27" t="str">
        <f aca="false">IF($D24="","",IFERROR(SUMIFS(Transactions!$H$9:$H$58,Transactions!$F$9:$F$58,$E24,Transactions!$D$9:$D$58,$C24,Transactions!$G$9:$G$58,"Buy")-SUMIFS(Transactions!$H$9:$H$58,Transactions!$F$9:$F$58,$E24,Transactions!$D$9:$D$58,$C24,Transactions!$G$9:$G$58,"Sell"),0))</f>
        <v/>
      </c>
      <c r="G24" s="28" t="str">
        <f aca="false">IF($D24="","",IFERROR(SUMIFS(Transactions!$K$9:$K$58,Transactions!$F$9:$F$58,$E24,Transactions!$D$9:$D$58,$C24,Transactions!$G$9:$G$58,"Buy")-SUMIFS(Transactions!$K$9:$K$58,Transactions!$F$9:$F$58,$E24,Transactions!$D$9:$D$58,$C24,Transactions!$G$9:$G$58,"Sell"),0))</f>
        <v/>
      </c>
      <c r="H24" s="28" t="str">
        <f aca="false">IF($D24="","",IFERROR(G24/F24,0))</f>
        <v/>
      </c>
      <c r="I24" s="29"/>
      <c r="J24" s="28" t="str">
        <f aca="false">IF($D24="","",IF($I24="","",F24*I24))</f>
        <v/>
      </c>
      <c r="K24" s="28" t="str">
        <f aca="false">IF($D24="","",IF($I24="","",J24-G24))</f>
        <v/>
      </c>
      <c r="L24" s="30" t="str">
        <f aca="false">IF($D24="","",IF(OR($I24="",$G24=0),"",K24/G24))</f>
        <v/>
      </c>
    </row>
    <row r="25" customFormat="false" ht="18" hidden="false" customHeight="true" outlineLevel="0" collapsed="false">
      <c r="B25" s="26"/>
      <c r="C25" s="26"/>
      <c r="D25" s="26"/>
      <c r="E25" s="26"/>
      <c r="F25" s="27" t="str">
        <f aca="false">IF($D25="","",IFERROR(SUMIFS(Transactions!$H$9:$H$58,Transactions!$F$9:$F$58,$E25,Transactions!$D$9:$D$58,$C25,Transactions!$G$9:$G$58,"Buy")-SUMIFS(Transactions!$H$9:$H$58,Transactions!$F$9:$F$58,$E25,Transactions!$D$9:$D$58,$C25,Transactions!$G$9:$G$58,"Sell"),0))</f>
        <v/>
      </c>
      <c r="G25" s="28" t="str">
        <f aca="false">IF($D25="","",IFERROR(SUMIFS(Transactions!$K$9:$K$58,Transactions!$F$9:$F$58,$E25,Transactions!$D$9:$D$58,$C25,Transactions!$G$9:$G$58,"Buy")-SUMIFS(Transactions!$K$9:$K$58,Transactions!$F$9:$F$58,$E25,Transactions!$D$9:$D$58,$C25,Transactions!$G$9:$G$58,"Sell"),0))</f>
        <v/>
      </c>
      <c r="H25" s="28" t="str">
        <f aca="false">IF($D25="","",IFERROR(G25/F25,0))</f>
        <v/>
      </c>
      <c r="I25" s="29"/>
      <c r="J25" s="28" t="str">
        <f aca="false">IF($D25="","",IF($I25="","",F25*I25))</f>
        <v/>
      </c>
      <c r="K25" s="28" t="str">
        <f aca="false">IF($D25="","",IF($I25="","",J25-G25))</f>
        <v/>
      </c>
      <c r="L25" s="30" t="str">
        <f aca="false">IF($D25="","",IF(OR($I25="",$G25=0),"",K25/G25))</f>
        <v/>
      </c>
    </row>
    <row r="26" customFormat="false" ht="18" hidden="false" customHeight="true" outlineLevel="0" collapsed="false">
      <c r="B26" s="26"/>
      <c r="C26" s="26"/>
      <c r="D26" s="26"/>
      <c r="E26" s="26"/>
      <c r="F26" s="27" t="str">
        <f aca="false">IF($D26="","",IFERROR(SUMIFS(Transactions!$H$9:$H$58,Transactions!$F$9:$F$58,$E26,Transactions!$D$9:$D$58,$C26,Transactions!$G$9:$G$58,"Buy")-SUMIFS(Transactions!$H$9:$H$58,Transactions!$F$9:$F$58,$E26,Transactions!$D$9:$D$58,$C26,Transactions!$G$9:$G$58,"Sell"),0))</f>
        <v/>
      </c>
      <c r="G26" s="28" t="str">
        <f aca="false">IF($D26="","",IFERROR(SUMIFS(Transactions!$K$9:$K$58,Transactions!$F$9:$F$58,$E26,Transactions!$D$9:$D$58,$C26,Transactions!$G$9:$G$58,"Buy")-SUMIFS(Transactions!$K$9:$K$58,Transactions!$F$9:$F$58,$E26,Transactions!$D$9:$D$58,$C26,Transactions!$G$9:$G$58,"Sell"),0))</f>
        <v/>
      </c>
      <c r="H26" s="28" t="str">
        <f aca="false">IF($D26="","",IFERROR(G26/F26,0))</f>
        <v/>
      </c>
      <c r="I26" s="29"/>
      <c r="J26" s="28" t="str">
        <f aca="false">IF($D26="","",IF($I26="","",F26*I26))</f>
        <v/>
      </c>
      <c r="K26" s="28" t="str">
        <f aca="false">IF($D26="","",IF($I26="","",J26-G26))</f>
        <v/>
      </c>
      <c r="L26" s="30" t="str">
        <f aca="false">IF($D26="","",IF(OR($I26="",$G26=0),"",K26/G26))</f>
        <v/>
      </c>
    </row>
    <row r="27" customFormat="false" ht="18" hidden="false" customHeight="true" outlineLevel="0" collapsed="false">
      <c r="B27" s="26"/>
      <c r="C27" s="26"/>
      <c r="D27" s="26"/>
      <c r="E27" s="26"/>
      <c r="F27" s="27" t="str">
        <f aca="false">IF($D27="","",IFERROR(SUMIFS(Transactions!$H$9:$H$58,Transactions!$F$9:$F$58,$E27,Transactions!$D$9:$D$58,$C27,Transactions!$G$9:$G$58,"Buy")-SUMIFS(Transactions!$H$9:$H$58,Transactions!$F$9:$F$58,$E27,Transactions!$D$9:$D$58,$C27,Transactions!$G$9:$G$58,"Sell"),0))</f>
        <v/>
      </c>
      <c r="G27" s="28" t="str">
        <f aca="false">IF($D27="","",IFERROR(SUMIFS(Transactions!$K$9:$K$58,Transactions!$F$9:$F$58,$E27,Transactions!$D$9:$D$58,$C27,Transactions!$G$9:$G$58,"Buy")-SUMIFS(Transactions!$K$9:$K$58,Transactions!$F$9:$F$58,$E27,Transactions!$D$9:$D$58,$C27,Transactions!$G$9:$G$58,"Sell"),0))</f>
        <v/>
      </c>
      <c r="H27" s="28" t="str">
        <f aca="false">IF($D27="","",IFERROR(G27/F27,0))</f>
        <v/>
      </c>
      <c r="I27" s="29"/>
      <c r="J27" s="28" t="str">
        <f aca="false">IF($D27="","",IF($I27="","",F27*I27))</f>
        <v/>
      </c>
      <c r="K27" s="28" t="str">
        <f aca="false">IF($D27="","",IF($I27="","",J27-G27))</f>
        <v/>
      </c>
      <c r="L27" s="30" t="str">
        <f aca="false">IF($D27="","",IF(OR($I27="",$G27=0),"",K27/G27))</f>
        <v/>
      </c>
    </row>
    <row r="28" customFormat="false" ht="18" hidden="false" customHeight="true" outlineLevel="0" collapsed="false">
      <c r="B28" s="26"/>
      <c r="C28" s="26"/>
      <c r="D28" s="26"/>
      <c r="E28" s="26"/>
      <c r="F28" s="27" t="str">
        <f aca="false">IF($D28="","",IFERROR(SUMIFS(Transactions!$H$9:$H$58,Transactions!$F$9:$F$58,$E28,Transactions!$D$9:$D$58,$C28,Transactions!$G$9:$G$58,"Buy")-SUMIFS(Transactions!$H$9:$H$58,Transactions!$F$9:$F$58,$E28,Transactions!$D$9:$D$58,$C28,Transactions!$G$9:$G$58,"Sell"),0))</f>
        <v/>
      </c>
      <c r="G28" s="28" t="str">
        <f aca="false">IF($D28="","",IFERROR(SUMIFS(Transactions!$K$9:$K$58,Transactions!$F$9:$F$58,$E28,Transactions!$D$9:$D$58,$C28,Transactions!$G$9:$G$58,"Buy")-SUMIFS(Transactions!$K$9:$K$58,Transactions!$F$9:$F$58,$E28,Transactions!$D$9:$D$58,$C28,Transactions!$G$9:$G$58,"Sell"),0))</f>
        <v/>
      </c>
      <c r="H28" s="28" t="str">
        <f aca="false">IF($D28="","",IFERROR(G28/F28,0))</f>
        <v/>
      </c>
      <c r="I28" s="29"/>
      <c r="J28" s="28" t="str">
        <f aca="false">IF($D28="","",IF($I28="","",F28*I28))</f>
        <v/>
      </c>
      <c r="K28" s="28" t="str">
        <f aca="false">IF($D28="","",IF($I28="","",J28-G28))</f>
        <v/>
      </c>
      <c r="L28" s="30" t="str">
        <f aca="false">IF($D28="","",IF(OR($I28="",$G28=0),"",K28/G28))</f>
        <v/>
      </c>
    </row>
    <row r="29" customFormat="false" ht="18" hidden="false" customHeight="true" outlineLevel="0" collapsed="false">
      <c r="B29" s="26"/>
      <c r="C29" s="26"/>
      <c r="D29" s="26"/>
      <c r="E29" s="26"/>
      <c r="F29" s="27" t="str">
        <f aca="false">IF($D29="","",IFERROR(SUMIFS(Transactions!$H$9:$H$58,Transactions!$F$9:$F$58,$E29,Transactions!$D$9:$D$58,$C29,Transactions!$G$9:$G$58,"Buy")-SUMIFS(Transactions!$H$9:$H$58,Transactions!$F$9:$F$58,$E29,Transactions!$D$9:$D$58,$C29,Transactions!$G$9:$G$58,"Sell"),0))</f>
        <v/>
      </c>
      <c r="G29" s="28" t="str">
        <f aca="false">IF($D29="","",IFERROR(SUMIFS(Transactions!$K$9:$K$58,Transactions!$F$9:$F$58,$E29,Transactions!$D$9:$D$58,$C29,Transactions!$G$9:$G$58,"Buy")-SUMIFS(Transactions!$K$9:$K$58,Transactions!$F$9:$F$58,$E29,Transactions!$D$9:$D$58,$C29,Transactions!$G$9:$G$58,"Sell"),0))</f>
        <v/>
      </c>
      <c r="H29" s="28" t="str">
        <f aca="false">IF($D29="","",IFERROR(G29/F29,0))</f>
        <v/>
      </c>
      <c r="I29" s="29"/>
      <c r="J29" s="28" t="str">
        <f aca="false">IF($D29="","",IF($I29="","",F29*I29))</f>
        <v/>
      </c>
      <c r="K29" s="28" t="str">
        <f aca="false">IF($D29="","",IF($I29="","",J29-G29))</f>
        <v/>
      </c>
      <c r="L29" s="30" t="str">
        <f aca="false">IF($D29="","",IF(OR($I29="",$G29=0),"",K29/G29))</f>
        <v/>
      </c>
    </row>
    <row r="30" customFormat="false" ht="18" hidden="false" customHeight="true" outlineLevel="0" collapsed="false">
      <c r="B30" s="26"/>
      <c r="C30" s="26"/>
      <c r="D30" s="26"/>
      <c r="E30" s="26"/>
      <c r="F30" s="27" t="str">
        <f aca="false">IF($D30="","",IFERROR(SUMIFS(Transactions!$H$9:$H$58,Transactions!$F$9:$F$58,$E30,Transactions!$D$9:$D$58,$C30,Transactions!$G$9:$G$58,"Buy")-SUMIFS(Transactions!$H$9:$H$58,Transactions!$F$9:$F$58,$E30,Transactions!$D$9:$D$58,$C30,Transactions!$G$9:$G$58,"Sell"),0))</f>
        <v/>
      </c>
      <c r="G30" s="28" t="str">
        <f aca="false">IF($D30="","",IFERROR(SUMIFS(Transactions!$K$9:$K$58,Transactions!$F$9:$F$58,$E30,Transactions!$D$9:$D$58,$C30,Transactions!$G$9:$G$58,"Buy")-SUMIFS(Transactions!$K$9:$K$58,Transactions!$F$9:$F$58,$E30,Transactions!$D$9:$D$58,$C30,Transactions!$G$9:$G$58,"Sell"),0))</f>
        <v/>
      </c>
      <c r="H30" s="28" t="str">
        <f aca="false">IF($D30="","",IFERROR(G30/F30,0))</f>
        <v/>
      </c>
      <c r="I30" s="29"/>
      <c r="J30" s="28" t="str">
        <f aca="false">IF($D30="","",IF($I30="","",F30*I30))</f>
        <v/>
      </c>
      <c r="K30" s="28" t="str">
        <f aca="false">IF($D30="","",IF($I30="","",J30-G30))</f>
        <v/>
      </c>
      <c r="L30" s="30" t="str">
        <f aca="false">IF($D30="","",IF(OR($I30="",$G30=0),"",K30/G30))</f>
        <v/>
      </c>
    </row>
    <row r="31" customFormat="false" ht="18" hidden="false" customHeight="true" outlineLevel="0" collapsed="false">
      <c r="B31" s="26"/>
      <c r="C31" s="26"/>
      <c r="D31" s="26"/>
      <c r="E31" s="26"/>
      <c r="F31" s="27" t="str">
        <f aca="false">IF($D31="","",IFERROR(SUMIFS(Transactions!$H$9:$H$58,Transactions!$F$9:$F$58,$E31,Transactions!$D$9:$D$58,$C31,Transactions!$G$9:$G$58,"Buy")-SUMIFS(Transactions!$H$9:$H$58,Transactions!$F$9:$F$58,$E31,Transactions!$D$9:$D$58,$C31,Transactions!$G$9:$G$58,"Sell"),0))</f>
        <v/>
      </c>
      <c r="G31" s="28" t="str">
        <f aca="false">IF($D31="","",IFERROR(SUMIFS(Transactions!$K$9:$K$58,Transactions!$F$9:$F$58,$E31,Transactions!$D$9:$D$58,$C31,Transactions!$G$9:$G$58,"Buy")-SUMIFS(Transactions!$K$9:$K$58,Transactions!$F$9:$F$58,$E31,Transactions!$D$9:$D$58,$C31,Transactions!$G$9:$G$58,"Sell"),0))</f>
        <v/>
      </c>
      <c r="H31" s="28" t="str">
        <f aca="false">IF($D31="","",IFERROR(G31/F31,0))</f>
        <v/>
      </c>
      <c r="I31" s="29"/>
      <c r="J31" s="28" t="str">
        <f aca="false">IF($D31="","",IF($I31="","",F31*I31))</f>
        <v/>
      </c>
      <c r="K31" s="28" t="str">
        <f aca="false">IF($D31="","",IF($I31="","",J31-G31))</f>
        <v/>
      </c>
      <c r="L31" s="30" t="str">
        <f aca="false">IF($D31="","",IF(OR($I31="",$G31=0),"",K31/G31))</f>
        <v/>
      </c>
    </row>
    <row r="32" customFormat="false" ht="18" hidden="false" customHeight="true" outlineLevel="0" collapsed="false">
      <c r="B32" s="26"/>
      <c r="C32" s="26"/>
      <c r="D32" s="26"/>
      <c r="E32" s="26"/>
      <c r="F32" s="27" t="str">
        <f aca="false">IF($D32="","",IFERROR(SUMIFS(Transactions!$H$9:$H$58,Transactions!$F$9:$F$58,$E32,Transactions!$D$9:$D$58,$C32,Transactions!$G$9:$G$58,"Buy")-SUMIFS(Transactions!$H$9:$H$58,Transactions!$F$9:$F$58,$E32,Transactions!$D$9:$D$58,$C32,Transactions!$G$9:$G$58,"Sell"),0))</f>
        <v/>
      </c>
      <c r="G32" s="28" t="str">
        <f aca="false">IF($D32="","",IFERROR(SUMIFS(Transactions!$K$9:$K$58,Transactions!$F$9:$F$58,$E32,Transactions!$D$9:$D$58,$C32,Transactions!$G$9:$G$58,"Buy")-SUMIFS(Transactions!$K$9:$K$58,Transactions!$F$9:$F$58,$E32,Transactions!$D$9:$D$58,$C32,Transactions!$G$9:$G$58,"Sell"),0))</f>
        <v/>
      </c>
      <c r="H32" s="28" t="str">
        <f aca="false">IF($D32="","",IFERROR(G32/F32,0))</f>
        <v/>
      </c>
      <c r="I32" s="29"/>
      <c r="J32" s="28" t="str">
        <f aca="false">IF($D32="","",IF($I32="","",F32*I32))</f>
        <v/>
      </c>
      <c r="K32" s="28" t="str">
        <f aca="false">IF($D32="","",IF($I32="","",J32-G32))</f>
        <v/>
      </c>
      <c r="L32" s="30" t="str">
        <f aca="false">IF($D32="","",IF(OR($I32="",$G32=0),"",K32/G32))</f>
        <v/>
      </c>
    </row>
    <row r="33" customFormat="false" ht="18" hidden="false" customHeight="true" outlineLevel="0" collapsed="false">
      <c r="B33" s="26"/>
      <c r="C33" s="26"/>
      <c r="D33" s="26"/>
      <c r="E33" s="26"/>
      <c r="F33" s="27" t="str">
        <f aca="false">IF($D33="","",IFERROR(SUMIFS(Transactions!$H$9:$H$58,Transactions!$F$9:$F$58,$E33,Transactions!$D$9:$D$58,$C33,Transactions!$G$9:$G$58,"Buy")-SUMIFS(Transactions!$H$9:$H$58,Transactions!$F$9:$F$58,$E33,Transactions!$D$9:$D$58,$C33,Transactions!$G$9:$G$58,"Sell"),0))</f>
        <v/>
      </c>
      <c r="G33" s="28" t="str">
        <f aca="false">IF($D33="","",IFERROR(SUMIFS(Transactions!$K$9:$K$58,Transactions!$F$9:$F$58,$E33,Transactions!$D$9:$D$58,$C33,Transactions!$G$9:$G$58,"Buy")-SUMIFS(Transactions!$K$9:$K$58,Transactions!$F$9:$F$58,$E33,Transactions!$D$9:$D$58,$C33,Transactions!$G$9:$G$58,"Sell"),0))</f>
        <v/>
      </c>
      <c r="H33" s="28" t="str">
        <f aca="false">IF($D33="","",IFERROR(G33/F33,0))</f>
        <v/>
      </c>
      <c r="I33" s="29"/>
      <c r="J33" s="28" t="str">
        <f aca="false">IF($D33="","",IF($I33="","",F33*I33))</f>
        <v/>
      </c>
      <c r="K33" s="28" t="str">
        <f aca="false">IF($D33="","",IF($I33="","",J33-G33))</f>
        <v/>
      </c>
      <c r="L33" s="30" t="str">
        <f aca="false">IF($D33="","",IF(OR($I33="",$G33=0),"",K33/G33))</f>
        <v/>
      </c>
    </row>
    <row r="34" customFormat="false" ht="18" hidden="false" customHeight="true" outlineLevel="0" collapsed="false">
      <c r="B34" s="26"/>
      <c r="C34" s="26"/>
      <c r="D34" s="26"/>
      <c r="E34" s="26"/>
      <c r="F34" s="27" t="str">
        <f aca="false">IF($D34="","",IFERROR(SUMIFS(Transactions!$H$9:$H$58,Transactions!$F$9:$F$58,$E34,Transactions!$D$9:$D$58,$C34,Transactions!$G$9:$G$58,"Buy")-SUMIFS(Transactions!$H$9:$H$58,Transactions!$F$9:$F$58,$E34,Transactions!$D$9:$D$58,$C34,Transactions!$G$9:$G$58,"Sell"),0))</f>
        <v/>
      </c>
      <c r="G34" s="28" t="str">
        <f aca="false">IF($D34="","",IFERROR(SUMIFS(Transactions!$K$9:$K$58,Transactions!$F$9:$F$58,$E34,Transactions!$D$9:$D$58,$C34,Transactions!$G$9:$G$58,"Buy")-SUMIFS(Transactions!$K$9:$K$58,Transactions!$F$9:$F$58,$E34,Transactions!$D$9:$D$58,$C34,Transactions!$G$9:$G$58,"Sell"),0))</f>
        <v/>
      </c>
      <c r="H34" s="28" t="str">
        <f aca="false">IF($D34="","",IFERROR(G34/F34,0))</f>
        <v/>
      </c>
      <c r="I34" s="29"/>
      <c r="J34" s="28" t="str">
        <f aca="false">IF($D34="","",IF($I34="","",F34*I34))</f>
        <v/>
      </c>
      <c r="K34" s="28" t="str">
        <f aca="false">IF($D34="","",IF($I34="","",J34-G34))</f>
        <v/>
      </c>
      <c r="L34" s="30" t="str">
        <f aca="false">IF($D34="","",IF(OR($I34="",$G34=0),"",K34/G34))</f>
        <v/>
      </c>
    </row>
    <row r="35" customFormat="false" ht="18" hidden="false" customHeight="true" outlineLevel="0" collapsed="false">
      <c r="B35" s="26"/>
      <c r="C35" s="26"/>
      <c r="D35" s="26"/>
      <c r="E35" s="26"/>
      <c r="F35" s="27" t="str">
        <f aca="false">IF($D35="","",IFERROR(SUMIFS(Transactions!$H$9:$H$58,Transactions!$F$9:$F$58,$E35,Transactions!$D$9:$D$58,$C35,Transactions!$G$9:$G$58,"Buy")-SUMIFS(Transactions!$H$9:$H$58,Transactions!$F$9:$F$58,$E35,Transactions!$D$9:$D$58,$C35,Transactions!$G$9:$G$58,"Sell"),0))</f>
        <v/>
      </c>
      <c r="G35" s="28" t="str">
        <f aca="false">IF($D35="","",IFERROR(SUMIFS(Transactions!$K$9:$K$58,Transactions!$F$9:$F$58,$E35,Transactions!$D$9:$D$58,$C35,Transactions!$G$9:$G$58,"Buy")-SUMIFS(Transactions!$K$9:$K$58,Transactions!$F$9:$F$58,$E35,Transactions!$D$9:$D$58,$C35,Transactions!$G$9:$G$58,"Sell"),0))</f>
        <v/>
      </c>
      <c r="H35" s="28" t="str">
        <f aca="false">IF($D35="","",IFERROR(G35/F35,0))</f>
        <v/>
      </c>
      <c r="I35" s="29"/>
      <c r="J35" s="28" t="str">
        <f aca="false">IF($D35="","",IF($I35="","",F35*I35))</f>
        <v/>
      </c>
      <c r="K35" s="28" t="str">
        <f aca="false">IF($D35="","",IF($I35="","",J35-G35))</f>
        <v/>
      </c>
      <c r="L35" s="30" t="str">
        <f aca="false">IF($D35="","",IF(OR($I35="",$G35=0),"",K35/G35))</f>
        <v/>
      </c>
    </row>
    <row r="36" customFormat="false" ht="18" hidden="false" customHeight="true" outlineLevel="0" collapsed="false">
      <c r="B36" s="26"/>
      <c r="C36" s="26"/>
      <c r="D36" s="26"/>
      <c r="E36" s="26"/>
      <c r="F36" s="27" t="str">
        <f aca="false">IF($D36="","",IFERROR(SUMIFS(Transactions!$H$9:$H$58,Transactions!$F$9:$F$58,$E36,Transactions!$D$9:$D$58,$C36,Transactions!$G$9:$G$58,"Buy")-SUMIFS(Transactions!$H$9:$H$58,Transactions!$F$9:$F$58,$E36,Transactions!$D$9:$D$58,$C36,Transactions!$G$9:$G$58,"Sell"),0))</f>
        <v/>
      </c>
      <c r="G36" s="28" t="str">
        <f aca="false">IF($D36="","",IFERROR(SUMIFS(Transactions!$K$9:$K$58,Transactions!$F$9:$F$58,$E36,Transactions!$D$9:$D$58,$C36,Transactions!$G$9:$G$58,"Buy")-SUMIFS(Transactions!$K$9:$K$58,Transactions!$F$9:$F$58,$E36,Transactions!$D$9:$D$58,$C36,Transactions!$G$9:$G$58,"Sell"),0))</f>
        <v/>
      </c>
      <c r="H36" s="28" t="str">
        <f aca="false">IF($D36="","",IFERROR(G36/F36,0))</f>
        <v/>
      </c>
      <c r="I36" s="29"/>
      <c r="J36" s="28" t="str">
        <f aca="false">IF($D36="","",IF($I36="","",F36*I36))</f>
        <v/>
      </c>
      <c r="K36" s="28" t="str">
        <f aca="false">IF($D36="","",IF($I36="","",J36-G36))</f>
        <v/>
      </c>
      <c r="L36" s="30" t="str">
        <f aca="false">IF($D36="","",IF(OR($I36="",$G36=0),"",K36/G36))</f>
        <v/>
      </c>
    </row>
    <row r="37" customFormat="false" ht="18" hidden="false" customHeight="true" outlineLevel="0" collapsed="false">
      <c r="B37" s="26"/>
      <c r="C37" s="26"/>
      <c r="D37" s="26"/>
      <c r="E37" s="26"/>
      <c r="F37" s="27" t="str">
        <f aca="false">IF($D37="","",IFERROR(SUMIFS(Transactions!$H$9:$H$58,Transactions!$F$9:$F$58,$E37,Transactions!$D$9:$D$58,$C37,Transactions!$G$9:$G$58,"Buy")-SUMIFS(Transactions!$H$9:$H$58,Transactions!$F$9:$F$58,$E37,Transactions!$D$9:$D$58,$C37,Transactions!$G$9:$G$58,"Sell"),0))</f>
        <v/>
      </c>
      <c r="G37" s="28" t="str">
        <f aca="false">IF($D37="","",IFERROR(SUMIFS(Transactions!$K$9:$K$58,Transactions!$F$9:$F$58,$E37,Transactions!$D$9:$D$58,$C37,Transactions!$G$9:$G$58,"Buy")-SUMIFS(Transactions!$K$9:$K$58,Transactions!$F$9:$F$58,$E37,Transactions!$D$9:$D$58,$C37,Transactions!$G$9:$G$58,"Sell"),0))</f>
        <v/>
      </c>
      <c r="H37" s="28" t="str">
        <f aca="false">IF($D37="","",IFERROR(G37/F37,0))</f>
        <v/>
      </c>
      <c r="I37" s="29"/>
      <c r="J37" s="28" t="str">
        <f aca="false">IF($D37="","",IF($I37="","",F37*I37))</f>
        <v/>
      </c>
      <c r="K37" s="28" t="str">
        <f aca="false">IF($D37="","",IF($I37="","",J37-G37))</f>
        <v/>
      </c>
      <c r="L37" s="30" t="str">
        <f aca="false">IF($D37="","",IF(OR($I37="",$G37=0),"",K37/G37))</f>
        <v/>
      </c>
    </row>
    <row r="38" customFormat="false" ht="18" hidden="false" customHeight="true" outlineLevel="0" collapsed="false">
      <c r="B38" s="26"/>
      <c r="C38" s="26"/>
      <c r="D38" s="26"/>
      <c r="E38" s="26"/>
      <c r="F38" s="27" t="str">
        <f aca="false">IF($D38="","",IFERROR(SUMIFS(Transactions!$H$9:$H$58,Transactions!$F$9:$F$58,$E38,Transactions!$D$9:$D$58,$C38,Transactions!$G$9:$G$58,"Buy")-SUMIFS(Transactions!$H$9:$H$58,Transactions!$F$9:$F$58,$E38,Transactions!$D$9:$D$58,$C38,Transactions!$G$9:$G$58,"Sell"),0))</f>
        <v/>
      </c>
      <c r="G38" s="28" t="str">
        <f aca="false">IF($D38="","",IFERROR(SUMIFS(Transactions!$K$9:$K$58,Transactions!$F$9:$F$58,$E38,Transactions!$D$9:$D$58,$C38,Transactions!$G$9:$G$58,"Buy")-SUMIFS(Transactions!$K$9:$K$58,Transactions!$F$9:$F$58,$E38,Transactions!$D$9:$D$58,$C38,Transactions!$G$9:$G$58,"Sell"),0))</f>
        <v/>
      </c>
      <c r="H38" s="28" t="str">
        <f aca="false">IF($D38="","",IFERROR(G38/F38,0))</f>
        <v/>
      </c>
      <c r="I38" s="29"/>
      <c r="J38" s="28" t="str">
        <f aca="false">IF($D38="","",IF($I38="","",F38*I38))</f>
        <v/>
      </c>
      <c r="K38" s="28" t="str">
        <f aca="false">IF($D38="","",IF($I38="","",J38-G38))</f>
        <v/>
      </c>
      <c r="L38" s="30" t="str">
        <f aca="false">IF($D38="","",IF(OR($I38="",$G38=0),"",K38/G38))</f>
        <v/>
      </c>
    </row>
    <row r="39" customFormat="false" ht="19.5" hidden="false" customHeight="true" outlineLevel="0" collapsed="false">
      <c r="B39" s="33" t="s">
        <v>54</v>
      </c>
      <c r="C39" s="33"/>
      <c r="D39" s="33"/>
      <c r="E39" s="33"/>
      <c r="F39" s="34"/>
      <c r="G39" s="35" t="n">
        <f aca="false">SUM(G9:G38)</f>
        <v>14500</v>
      </c>
      <c r="H39" s="34"/>
      <c r="I39" s="34"/>
      <c r="J39" s="35" t="n">
        <f aca="false">SUM(J9:J38)</f>
        <v>15780</v>
      </c>
      <c r="K39" s="35" t="n">
        <f aca="false">SUM(K9:K38)</f>
        <v>1280</v>
      </c>
      <c r="L39" s="36" t="n">
        <f aca="false">IFERROR(K39/G39,0)</f>
        <v>0.0882758620689655</v>
      </c>
    </row>
    <row r="41" customFormat="false" ht="15" hidden="false" customHeight="true" outlineLevel="0" collapsed="false">
      <c r="B41" s="37" t="s">
        <v>55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customFormat="false" ht="15" hidden="false" customHeight="true" outlineLevel="0" collapsed="false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</row>
  </sheetData>
  <mergeCells count="5">
    <mergeCell ref="A4:L4"/>
    <mergeCell ref="A5:L5"/>
    <mergeCell ref="B7:L7"/>
    <mergeCell ref="B39:E39"/>
    <mergeCell ref="B41:L42"/>
  </mergeCells>
  <dataValidations count="1">
    <dataValidation allowBlank="true" errorStyle="stop" operator="between" showDropDown="false" showErrorMessage="false" showInputMessage="false" sqref="C9:C38" type="list">
      <formula1>"ISA,SIPP,GIA,LISA,Other"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3"/>
    <col collapsed="false" customWidth="true" hidden="false" outlineLevel="0" max="3" min="3" style="1" width="16"/>
    <col collapsed="false" customWidth="true" hidden="false" outlineLevel="0" max="4" min="4" style="1" width="15"/>
    <col collapsed="false" customWidth="true" hidden="false" outlineLevel="0" max="5" min="5" style="1" width="32"/>
    <col collapsed="false" customWidth="true" hidden="false" outlineLevel="0" max="6" min="6" style="1" width="10"/>
    <col collapsed="false" customWidth="true" hidden="false" outlineLevel="0" max="7" min="7" style="1" width="8"/>
    <col collapsed="false" customWidth="true" hidden="false" outlineLevel="0" max="8" min="8" style="1" width="10"/>
    <col collapsed="false" customWidth="true" hidden="false" outlineLevel="0" max="9" min="9" style="1" width="13"/>
    <col collapsed="false" customWidth="true" hidden="false" outlineLevel="0" max="10" min="10" style="1" width="9"/>
    <col collapsed="false" customWidth="true" hidden="false" outlineLevel="0" max="11" min="11" style="1" width="12"/>
  </cols>
  <sheetData>
    <row r="1" customFormat="false" ht="30" hidden="false" customHeight="true" outlineLevel="0" collapsed="false"/>
    <row r="2" customFormat="false" ht="30" hidden="false" customHeight="true" outlineLevel="0" collapsed="false"/>
    <row r="3" customFormat="false" ht="15.75" hidden="false" customHeight="true" outlineLevel="0" collapsed="false"/>
    <row r="4" customFormat="false" ht="25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18" hidden="false" customHeight="true" outlineLevel="0" collapsed="false">
      <c r="A5" s="3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customFormat="false" ht="7.5" hidden="false" customHeight="true" outlineLevel="0" collapsed="false"/>
    <row r="7" customFormat="false" ht="19.5" hidden="false" customHeight="true" outlineLevel="0" collapsed="false">
      <c r="B7" s="4" t="s">
        <v>56</v>
      </c>
      <c r="C7" s="4"/>
      <c r="D7" s="4"/>
      <c r="E7" s="4"/>
      <c r="F7" s="4"/>
      <c r="G7" s="4"/>
      <c r="H7" s="4"/>
      <c r="I7" s="4"/>
      <c r="J7" s="4"/>
      <c r="K7" s="4"/>
    </row>
    <row r="8" customFormat="false" ht="24" hidden="false" customHeight="true" outlineLevel="0" collapsed="false">
      <c r="B8" s="23" t="s">
        <v>57</v>
      </c>
      <c r="C8" s="23" t="s">
        <v>35</v>
      </c>
      <c r="D8" s="23" t="s">
        <v>36</v>
      </c>
      <c r="E8" s="23" t="s">
        <v>37</v>
      </c>
      <c r="F8" s="24" t="s">
        <v>38</v>
      </c>
      <c r="G8" s="24" t="s">
        <v>58</v>
      </c>
      <c r="H8" s="24" t="s">
        <v>59</v>
      </c>
      <c r="I8" s="24" t="s">
        <v>60</v>
      </c>
      <c r="J8" s="24" t="s">
        <v>61</v>
      </c>
      <c r="K8" s="24" t="s">
        <v>62</v>
      </c>
    </row>
    <row r="9" customFormat="false" ht="18" hidden="false" customHeight="true" outlineLevel="0" collapsed="false">
      <c r="B9" s="38" t="n">
        <v>46032</v>
      </c>
      <c r="C9" s="26" t="s">
        <v>46</v>
      </c>
      <c r="D9" s="26" t="s">
        <v>47</v>
      </c>
      <c r="E9" s="26" t="s">
        <v>48</v>
      </c>
      <c r="F9" s="26" t="s">
        <v>49</v>
      </c>
      <c r="G9" s="39" t="s">
        <v>63</v>
      </c>
      <c r="H9" s="40" t="n">
        <v>100</v>
      </c>
      <c r="I9" s="29" t="n">
        <v>95</v>
      </c>
      <c r="J9" s="29" t="n">
        <v>0</v>
      </c>
      <c r="K9" s="28" t="n">
        <f aca="false">IF(OR($H9="",$I9=""),"",IF($G9="Buy",$H9*$I9+$J9,$H9*$I9-$J9))</f>
        <v>9500</v>
      </c>
    </row>
    <row r="10" customFormat="false" ht="18" hidden="false" customHeight="true" outlineLevel="0" collapsed="false">
      <c r="B10" s="38" t="n">
        <v>46122</v>
      </c>
      <c r="C10" s="26" t="s">
        <v>46</v>
      </c>
      <c r="D10" s="26" t="s">
        <v>47</v>
      </c>
      <c r="E10" s="26" t="s">
        <v>48</v>
      </c>
      <c r="F10" s="26" t="s">
        <v>49</v>
      </c>
      <c r="G10" s="39" t="s">
        <v>63</v>
      </c>
      <c r="H10" s="40" t="n">
        <v>50</v>
      </c>
      <c r="I10" s="29" t="n">
        <v>100</v>
      </c>
      <c r="J10" s="29" t="n">
        <v>0</v>
      </c>
      <c r="K10" s="28" t="n">
        <f aca="false">IF(OR($H10="",$I10=""),"",IF($G10="Buy",$H10*$I10+$J10,$H10*$I10-$J10))</f>
        <v>5000</v>
      </c>
    </row>
    <row r="11" customFormat="false" ht="18" hidden="false" customHeight="true" outlineLevel="0" collapsed="false">
      <c r="B11" s="41"/>
      <c r="C11" s="26"/>
      <c r="D11" s="26"/>
      <c r="E11" s="26"/>
      <c r="F11" s="26"/>
      <c r="G11" s="39"/>
      <c r="H11" s="40"/>
      <c r="I11" s="29"/>
      <c r="J11" s="29" t="n">
        <v>0</v>
      </c>
      <c r="K11" s="28" t="str">
        <f aca="false">IF(OR($H11="",$I11=""),"",IF($G11="Buy",$H11*$I11+$J11,$H11*$I11-$J11))</f>
        <v/>
      </c>
    </row>
    <row r="12" customFormat="false" ht="18" hidden="false" customHeight="true" outlineLevel="0" collapsed="false">
      <c r="B12" s="41"/>
      <c r="C12" s="26"/>
      <c r="D12" s="26"/>
      <c r="E12" s="26"/>
      <c r="F12" s="26"/>
      <c r="G12" s="39"/>
      <c r="H12" s="40"/>
      <c r="I12" s="29"/>
      <c r="J12" s="29" t="n">
        <v>0</v>
      </c>
      <c r="K12" s="28" t="str">
        <f aca="false">IF(OR($H12="",$I12=""),"",IF($G12="Buy",$H12*$I12+$J12,$H12*$I12-$J12))</f>
        <v/>
      </c>
    </row>
    <row r="13" customFormat="false" ht="18" hidden="false" customHeight="true" outlineLevel="0" collapsed="false">
      <c r="B13" s="41"/>
      <c r="C13" s="26"/>
      <c r="D13" s="26"/>
      <c r="E13" s="26"/>
      <c r="F13" s="26"/>
      <c r="G13" s="39"/>
      <c r="H13" s="40"/>
      <c r="I13" s="29"/>
      <c r="J13" s="29" t="n">
        <v>0</v>
      </c>
      <c r="K13" s="28" t="str">
        <f aca="false">IF(OR($H13="",$I13=""),"",IF($G13="Buy",$H13*$I13+$J13,$H13*$I13-$J13))</f>
        <v/>
      </c>
    </row>
    <row r="14" customFormat="false" ht="18" hidden="false" customHeight="true" outlineLevel="0" collapsed="false">
      <c r="B14" s="41"/>
      <c r="C14" s="26"/>
      <c r="D14" s="26"/>
      <c r="E14" s="26"/>
      <c r="F14" s="26"/>
      <c r="G14" s="39"/>
      <c r="H14" s="40"/>
      <c r="I14" s="29"/>
      <c r="J14" s="29" t="n">
        <v>0</v>
      </c>
      <c r="K14" s="28" t="str">
        <f aca="false">IF(OR($H14="",$I14=""),"",IF($G14="Buy",$H14*$I14+$J14,$H14*$I14-$J14))</f>
        <v/>
      </c>
    </row>
    <row r="15" customFormat="false" ht="18" hidden="false" customHeight="true" outlineLevel="0" collapsed="false">
      <c r="B15" s="41"/>
      <c r="C15" s="26"/>
      <c r="D15" s="26"/>
      <c r="E15" s="26"/>
      <c r="F15" s="26"/>
      <c r="G15" s="39"/>
      <c r="H15" s="40"/>
      <c r="I15" s="29"/>
      <c r="J15" s="29" t="n">
        <v>0</v>
      </c>
      <c r="K15" s="28" t="str">
        <f aca="false">IF(OR($H15="",$I15=""),"",IF($G15="Buy",$H15*$I15+$J15,$H15*$I15-$J15))</f>
        <v/>
      </c>
    </row>
    <row r="16" customFormat="false" ht="18" hidden="false" customHeight="true" outlineLevel="0" collapsed="false">
      <c r="B16" s="41"/>
      <c r="C16" s="26"/>
      <c r="D16" s="26"/>
      <c r="E16" s="26"/>
      <c r="F16" s="26"/>
      <c r="G16" s="39"/>
      <c r="H16" s="40"/>
      <c r="I16" s="29"/>
      <c r="J16" s="29" t="n">
        <v>0</v>
      </c>
      <c r="K16" s="28" t="str">
        <f aca="false">IF(OR($H16="",$I16=""),"",IF($G16="Buy",$H16*$I16+$J16,$H16*$I16-$J16))</f>
        <v/>
      </c>
    </row>
    <row r="17" customFormat="false" ht="18" hidden="false" customHeight="true" outlineLevel="0" collapsed="false">
      <c r="B17" s="41"/>
      <c r="C17" s="26"/>
      <c r="D17" s="26"/>
      <c r="E17" s="26"/>
      <c r="F17" s="26"/>
      <c r="G17" s="39"/>
      <c r="H17" s="40"/>
      <c r="I17" s="29"/>
      <c r="J17" s="29" t="n">
        <v>0</v>
      </c>
      <c r="K17" s="28" t="str">
        <f aca="false">IF(OR($H17="",$I17=""),"",IF($G17="Buy",$H17*$I17+$J17,$H17*$I17-$J17))</f>
        <v/>
      </c>
    </row>
    <row r="18" customFormat="false" ht="18" hidden="false" customHeight="true" outlineLevel="0" collapsed="false">
      <c r="B18" s="41"/>
      <c r="C18" s="26"/>
      <c r="D18" s="26"/>
      <c r="E18" s="26"/>
      <c r="F18" s="26"/>
      <c r="G18" s="39"/>
      <c r="H18" s="40"/>
      <c r="I18" s="29"/>
      <c r="J18" s="29" t="n">
        <v>0</v>
      </c>
      <c r="K18" s="28" t="str">
        <f aca="false">IF(OR($H18="",$I18=""),"",IF($G18="Buy",$H18*$I18+$J18,$H18*$I18-$J18))</f>
        <v/>
      </c>
    </row>
    <row r="19" customFormat="false" ht="18" hidden="false" customHeight="true" outlineLevel="0" collapsed="false">
      <c r="B19" s="41"/>
      <c r="C19" s="26"/>
      <c r="D19" s="26"/>
      <c r="E19" s="26"/>
      <c r="F19" s="26"/>
      <c r="G19" s="39"/>
      <c r="H19" s="40"/>
      <c r="I19" s="29"/>
      <c r="J19" s="29" t="n">
        <v>0</v>
      </c>
      <c r="K19" s="28" t="str">
        <f aca="false">IF(OR($H19="",$I19=""),"",IF($G19="Buy",$H19*$I19+$J19,$H19*$I19-$J19))</f>
        <v/>
      </c>
    </row>
    <row r="20" customFormat="false" ht="18" hidden="false" customHeight="true" outlineLevel="0" collapsed="false">
      <c r="B20" s="41"/>
      <c r="C20" s="26"/>
      <c r="D20" s="26"/>
      <c r="E20" s="26"/>
      <c r="F20" s="26"/>
      <c r="G20" s="39"/>
      <c r="H20" s="40"/>
      <c r="I20" s="29"/>
      <c r="J20" s="29" t="n">
        <v>0</v>
      </c>
      <c r="K20" s="28" t="str">
        <f aca="false">IF(OR($H20="",$I20=""),"",IF($G20="Buy",$H20*$I20+$J20,$H20*$I20-$J20))</f>
        <v/>
      </c>
    </row>
    <row r="21" customFormat="false" ht="18" hidden="false" customHeight="true" outlineLevel="0" collapsed="false">
      <c r="B21" s="41"/>
      <c r="C21" s="26"/>
      <c r="D21" s="26"/>
      <c r="E21" s="26"/>
      <c r="F21" s="26"/>
      <c r="G21" s="39"/>
      <c r="H21" s="40"/>
      <c r="I21" s="29"/>
      <c r="J21" s="29" t="n">
        <v>0</v>
      </c>
      <c r="K21" s="28" t="str">
        <f aca="false">IF(OR($H21="",$I21=""),"",IF($G21="Buy",$H21*$I21+$J21,$H21*$I21-$J21))</f>
        <v/>
      </c>
    </row>
    <row r="22" customFormat="false" ht="18" hidden="false" customHeight="true" outlineLevel="0" collapsed="false">
      <c r="B22" s="41"/>
      <c r="C22" s="26"/>
      <c r="D22" s="26"/>
      <c r="E22" s="26"/>
      <c r="F22" s="26"/>
      <c r="G22" s="39"/>
      <c r="H22" s="40"/>
      <c r="I22" s="29"/>
      <c r="J22" s="29" t="n">
        <v>0</v>
      </c>
      <c r="K22" s="28" t="str">
        <f aca="false">IF(OR($H22="",$I22=""),"",IF($G22="Buy",$H22*$I22+$J22,$H22*$I22-$J22))</f>
        <v/>
      </c>
    </row>
    <row r="23" customFormat="false" ht="18" hidden="false" customHeight="true" outlineLevel="0" collapsed="false">
      <c r="B23" s="41"/>
      <c r="C23" s="26"/>
      <c r="D23" s="26"/>
      <c r="E23" s="26"/>
      <c r="F23" s="26"/>
      <c r="G23" s="39"/>
      <c r="H23" s="40"/>
      <c r="I23" s="29"/>
      <c r="J23" s="29" t="n">
        <v>0</v>
      </c>
      <c r="K23" s="28" t="str">
        <f aca="false">IF(OR($H23="",$I23=""),"",IF($G23="Buy",$H23*$I23+$J23,$H23*$I23-$J23))</f>
        <v/>
      </c>
    </row>
    <row r="24" customFormat="false" ht="18" hidden="false" customHeight="true" outlineLevel="0" collapsed="false">
      <c r="B24" s="41"/>
      <c r="C24" s="26"/>
      <c r="D24" s="26"/>
      <c r="E24" s="26"/>
      <c r="F24" s="26"/>
      <c r="G24" s="39"/>
      <c r="H24" s="40"/>
      <c r="I24" s="29"/>
      <c r="J24" s="29" t="n">
        <v>0</v>
      </c>
      <c r="K24" s="28" t="str">
        <f aca="false">IF(OR($H24="",$I24=""),"",IF($G24="Buy",$H24*$I24+$J24,$H24*$I24-$J24))</f>
        <v/>
      </c>
    </row>
    <row r="25" customFormat="false" ht="18" hidden="false" customHeight="true" outlineLevel="0" collapsed="false">
      <c r="B25" s="41"/>
      <c r="C25" s="26"/>
      <c r="D25" s="26"/>
      <c r="E25" s="26"/>
      <c r="F25" s="26"/>
      <c r="G25" s="39"/>
      <c r="H25" s="40"/>
      <c r="I25" s="29"/>
      <c r="J25" s="29" t="n">
        <v>0</v>
      </c>
      <c r="K25" s="28" t="str">
        <f aca="false">IF(OR($H25="",$I25=""),"",IF($G25="Buy",$H25*$I25+$J25,$H25*$I25-$J25))</f>
        <v/>
      </c>
    </row>
    <row r="26" customFormat="false" ht="18" hidden="false" customHeight="true" outlineLevel="0" collapsed="false">
      <c r="B26" s="41"/>
      <c r="C26" s="26"/>
      <c r="D26" s="26"/>
      <c r="E26" s="26"/>
      <c r="F26" s="26"/>
      <c r="G26" s="39"/>
      <c r="H26" s="40"/>
      <c r="I26" s="29"/>
      <c r="J26" s="29" t="n">
        <v>0</v>
      </c>
      <c r="K26" s="28" t="str">
        <f aca="false">IF(OR($H26="",$I26=""),"",IF($G26="Buy",$H26*$I26+$J26,$H26*$I26-$J26))</f>
        <v/>
      </c>
    </row>
    <row r="27" customFormat="false" ht="18" hidden="false" customHeight="true" outlineLevel="0" collapsed="false">
      <c r="B27" s="41"/>
      <c r="C27" s="26"/>
      <c r="D27" s="26"/>
      <c r="E27" s="26"/>
      <c r="F27" s="26"/>
      <c r="G27" s="39"/>
      <c r="H27" s="40"/>
      <c r="I27" s="29"/>
      <c r="J27" s="29" t="n">
        <v>0</v>
      </c>
      <c r="K27" s="28" t="str">
        <f aca="false">IF(OR($H27="",$I27=""),"",IF($G27="Buy",$H27*$I27+$J27,$H27*$I27-$J27))</f>
        <v/>
      </c>
    </row>
    <row r="28" customFormat="false" ht="18" hidden="false" customHeight="true" outlineLevel="0" collapsed="false">
      <c r="B28" s="41"/>
      <c r="C28" s="26"/>
      <c r="D28" s="26"/>
      <c r="E28" s="26"/>
      <c r="F28" s="26"/>
      <c r="G28" s="39"/>
      <c r="H28" s="40"/>
      <c r="I28" s="29"/>
      <c r="J28" s="29" t="n">
        <v>0</v>
      </c>
      <c r="K28" s="28" t="str">
        <f aca="false">IF(OR($H28="",$I28=""),"",IF($G28="Buy",$H28*$I28+$J28,$H28*$I28-$J28))</f>
        <v/>
      </c>
    </row>
    <row r="29" customFormat="false" ht="18" hidden="false" customHeight="true" outlineLevel="0" collapsed="false">
      <c r="B29" s="41"/>
      <c r="C29" s="26"/>
      <c r="D29" s="26"/>
      <c r="E29" s="26"/>
      <c r="F29" s="26"/>
      <c r="G29" s="39"/>
      <c r="H29" s="40"/>
      <c r="I29" s="29"/>
      <c r="J29" s="29" t="n">
        <v>0</v>
      </c>
      <c r="K29" s="28" t="str">
        <f aca="false">IF(OR($H29="",$I29=""),"",IF($G29="Buy",$H29*$I29+$J29,$H29*$I29-$J29))</f>
        <v/>
      </c>
    </row>
    <row r="30" customFormat="false" ht="18" hidden="false" customHeight="true" outlineLevel="0" collapsed="false">
      <c r="B30" s="41"/>
      <c r="C30" s="26"/>
      <c r="D30" s="26"/>
      <c r="E30" s="26"/>
      <c r="F30" s="26"/>
      <c r="G30" s="39"/>
      <c r="H30" s="40"/>
      <c r="I30" s="29"/>
      <c r="J30" s="29" t="n">
        <v>0</v>
      </c>
      <c r="K30" s="28" t="str">
        <f aca="false">IF(OR($H30="",$I30=""),"",IF($G30="Buy",$H30*$I30+$J30,$H30*$I30-$J30))</f>
        <v/>
      </c>
    </row>
    <row r="31" customFormat="false" ht="18" hidden="false" customHeight="true" outlineLevel="0" collapsed="false">
      <c r="B31" s="41"/>
      <c r="C31" s="26"/>
      <c r="D31" s="26"/>
      <c r="E31" s="26"/>
      <c r="F31" s="26"/>
      <c r="G31" s="39"/>
      <c r="H31" s="40"/>
      <c r="I31" s="29"/>
      <c r="J31" s="29" t="n">
        <v>0</v>
      </c>
      <c r="K31" s="28" t="str">
        <f aca="false">IF(OR($H31="",$I31=""),"",IF($G31="Buy",$H31*$I31+$J31,$H31*$I31-$J31))</f>
        <v/>
      </c>
    </row>
    <row r="32" customFormat="false" ht="18" hidden="false" customHeight="true" outlineLevel="0" collapsed="false">
      <c r="B32" s="41"/>
      <c r="C32" s="26"/>
      <c r="D32" s="26"/>
      <c r="E32" s="26"/>
      <c r="F32" s="26"/>
      <c r="G32" s="39"/>
      <c r="H32" s="40"/>
      <c r="I32" s="29"/>
      <c r="J32" s="29" t="n">
        <v>0</v>
      </c>
      <c r="K32" s="28" t="str">
        <f aca="false">IF(OR($H32="",$I32=""),"",IF($G32="Buy",$H32*$I32+$J32,$H32*$I32-$J32))</f>
        <v/>
      </c>
    </row>
    <row r="33" customFormat="false" ht="18" hidden="false" customHeight="true" outlineLevel="0" collapsed="false">
      <c r="B33" s="41"/>
      <c r="C33" s="26"/>
      <c r="D33" s="26"/>
      <c r="E33" s="26"/>
      <c r="F33" s="26"/>
      <c r="G33" s="39"/>
      <c r="H33" s="40"/>
      <c r="I33" s="29"/>
      <c r="J33" s="29" t="n">
        <v>0</v>
      </c>
      <c r="K33" s="28" t="str">
        <f aca="false">IF(OR($H33="",$I33=""),"",IF($G33="Buy",$H33*$I33+$J33,$H33*$I33-$J33))</f>
        <v/>
      </c>
    </row>
    <row r="34" customFormat="false" ht="18" hidden="false" customHeight="true" outlineLevel="0" collapsed="false">
      <c r="B34" s="41"/>
      <c r="C34" s="26"/>
      <c r="D34" s="26"/>
      <c r="E34" s="26"/>
      <c r="F34" s="26"/>
      <c r="G34" s="39"/>
      <c r="H34" s="40"/>
      <c r="I34" s="29"/>
      <c r="J34" s="29" t="n">
        <v>0</v>
      </c>
      <c r="K34" s="28" t="str">
        <f aca="false">IF(OR($H34="",$I34=""),"",IF($G34="Buy",$H34*$I34+$J34,$H34*$I34-$J34))</f>
        <v/>
      </c>
    </row>
    <row r="35" customFormat="false" ht="18" hidden="false" customHeight="true" outlineLevel="0" collapsed="false">
      <c r="B35" s="41"/>
      <c r="C35" s="26"/>
      <c r="D35" s="26"/>
      <c r="E35" s="26"/>
      <c r="F35" s="26"/>
      <c r="G35" s="39"/>
      <c r="H35" s="40"/>
      <c r="I35" s="29"/>
      <c r="J35" s="29" t="n">
        <v>0</v>
      </c>
      <c r="K35" s="28" t="str">
        <f aca="false">IF(OR($H35="",$I35=""),"",IF($G35="Buy",$H35*$I35+$J35,$H35*$I35-$J35))</f>
        <v/>
      </c>
    </row>
    <row r="36" customFormat="false" ht="18" hidden="false" customHeight="true" outlineLevel="0" collapsed="false">
      <c r="B36" s="41"/>
      <c r="C36" s="26"/>
      <c r="D36" s="26"/>
      <c r="E36" s="26"/>
      <c r="F36" s="26"/>
      <c r="G36" s="39"/>
      <c r="H36" s="40"/>
      <c r="I36" s="29"/>
      <c r="J36" s="29" t="n">
        <v>0</v>
      </c>
      <c r="K36" s="28" t="str">
        <f aca="false">IF(OR($H36="",$I36=""),"",IF($G36="Buy",$H36*$I36+$J36,$H36*$I36-$J36))</f>
        <v/>
      </c>
    </row>
    <row r="37" customFormat="false" ht="18" hidden="false" customHeight="true" outlineLevel="0" collapsed="false">
      <c r="B37" s="41"/>
      <c r="C37" s="26"/>
      <c r="D37" s="26"/>
      <c r="E37" s="26"/>
      <c r="F37" s="26"/>
      <c r="G37" s="39"/>
      <c r="H37" s="40"/>
      <c r="I37" s="29"/>
      <c r="J37" s="29" t="n">
        <v>0</v>
      </c>
      <c r="K37" s="28" t="str">
        <f aca="false">IF(OR($H37="",$I37=""),"",IF($G37="Buy",$H37*$I37+$J37,$H37*$I37-$J37))</f>
        <v/>
      </c>
    </row>
    <row r="38" customFormat="false" ht="18" hidden="false" customHeight="true" outlineLevel="0" collapsed="false">
      <c r="B38" s="41"/>
      <c r="C38" s="26"/>
      <c r="D38" s="26"/>
      <c r="E38" s="26"/>
      <c r="F38" s="26"/>
      <c r="G38" s="39"/>
      <c r="H38" s="40"/>
      <c r="I38" s="29"/>
      <c r="J38" s="29" t="n">
        <v>0</v>
      </c>
      <c r="K38" s="28" t="str">
        <f aca="false">IF(OR($H38="",$I38=""),"",IF($G38="Buy",$H38*$I38+$J38,$H38*$I38-$J38))</f>
        <v/>
      </c>
    </row>
    <row r="39" customFormat="false" ht="18" hidden="false" customHeight="true" outlineLevel="0" collapsed="false">
      <c r="B39" s="41"/>
      <c r="C39" s="26"/>
      <c r="D39" s="26"/>
      <c r="E39" s="26"/>
      <c r="F39" s="26"/>
      <c r="G39" s="39"/>
      <c r="H39" s="40"/>
      <c r="I39" s="29"/>
      <c r="J39" s="29" t="n">
        <v>0</v>
      </c>
      <c r="K39" s="28" t="str">
        <f aca="false">IF(OR($H39="",$I39=""),"",IF($G39="Buy",$H39*$I39+$J39,$H39*$I39-$J39))</f>
        <v/>
      </c>
    </row>
    <row r="40" customFormat="false" ht="18" hidden="false" customHeight="true" outlineLevel="0" collapsed="false">
      <c r="B40" s="41"/>
      <c r="C40" s="26"/>
      <c r="D40" s="26"/>
      <c r="E40" s="26"/>
      <c r="F40" s="26"/>
      <c r="G40" s="39"/>
      <c r="H40" s="40"/>
      <c r="I40" s="29"/>
      <c r="J40" s="29" t="n">
        <v>0</v>
      </c>
      <c r="K40" s="28" t="str">
        <f aca="false">IF(OR($H40="",$I40=""),"",IF($G40="Buy",$H40*$I40+$J40,$H40*$I40-$J40))</f>
        <v/>
      </c>
    </row>
    <row r="41" customFormat="false" ht="18" hidden="false" customHeight="true" outlineLevel="0" collapsed="false">
      <c r="B41" s="41"/>
      <c r="C41" s="26"/>
      <c r="D41" s="26"/>
      <c r="E41" s="26"/>
      <c r="F41" s="26"/>
      <c r="G41" s="39"/>
      <c r="H41" s="40"/>
      <c r="I41" s="29"/>
      <c r="J41" s="29" t="n">
        <v>0</v>
      </c>
      <c r="K41" s="28" t="str">
        <f aca="false">IF(OR($H41="",$I41=""),"",IF($G41="Buy",$H41*$I41+$J41,$H41*$I41-$J41))</f>
        <v/>
      </c>
    </row>
    <row r="42" customFormat="false" ht="18" hidden="false" customHeight="true" outlineLevel="0" collapsed="false">
      <c r="B42" s="41"/>
      <c r="C42" s="26"/>
      <c r="D42" s="26"/>
      <c r="E42" s="26"/>
      <c r="F42" s="26"/>
      <c r="G42" s="39"/>
      <c r="H42" s="40"/>
      <c r="I42" s="29"/>
      <c r="J42" s="29" t="n">
        <v>0</v>
      </c>
      <c r="K42" s="28" t="str">
        <f aca="false">IF(OR($H42="",$I42=""),"",IF($G42="Buy",$H42*$I42+$J42,$H42*$I42-$J42))</f>
        <v/>
      </c>
    </row>
    <row r="43" customFormat="false" ht="18" hidden="false" customHeight="true" outlineLevel="0" collapsed="false">
      <c r="B43" s="41"/>
      <c r="C43" s="26"/>
      <c r="D43" s="26"/>
      <c r="E43" s="26"/>
      <c r="F43" s="26"/>
      <c r="G43" s="39"/>
      <c r="H43" s="40"/>
      <c r="I43" s="29"/>
      <c r="J43" s="29" t="n">
        <v>0</v>
      </c>
      <c r="K43" s="28" t="str">
        <f aca="false">IF(OR($H43="",$I43=""),"",IF($G43="Buy",$H43*$I43+$J43,$H43*$I43-$J43))</f>
        <v/>
      </c>
    </row>
    <row r="44" customFormat="false" ht="18" hidden="false" customHeight="true" outlineLevel="0" collapsed="false">
      <c r="B44" s="41"/>
      <c r="C44" s="26"/>
      <c r="D44" s="26"/>
      <c r="E44" s="26"/>
      <c r="F44" s="26"/>
      <c r="G44" s="39"/>
      <c r="H44" s="40"/>
      <c r="I44" s="29"/>
      <c r="J44" s="29" t="n">
        <v>0</v>
      </c>
      <c r="K44" s="28" t="str">
        <f aca="false">IF(OR($H44="",$I44=""),"",IF($G44="Buy",$H44*$I44+$J44,$H44*$I44-$J44))</f>
        <v/>
      </c>
    </row>
    <row r="45" customFormat="false" ht="18" hidden="false" customHeight="true" outlineLevel="0" collapsed="false">
      <c r="B45" s="41"/>
      <c r="C45" s="26"/>
      <c r="D45" s="26"/>
      <c r="E45" s="26"/>
      <c r="F45" s="26"/>
      <c r="G45" s="39"/>
      <c r="H45" s="40"/>
      <c r="I45" s="29"/>
      <c r="J45" s="29" t="n">
        <v>0</v>
      </c>
      <c r="K45" s="28" t="str">
        <f aca="false">IF(OR($H45="",$I45=""),"",IF($G45="Buy",$H45*$I45+$J45,$H45*$I45-$J45))</f>
        <v/>
      </c>
    </row>
    <row r="46" customFormat="false" ht="18" hidden="false" customHeight="true" outlineLevel="0" collapsed="false">
      <c r="B46" s="41"/>
      <c r="C46" s="26"/>
      <c r="D46" s="26"/>
      <c r="E46" s="26"/>
      <c r="F46" s="26"/>
      <c r="G46" s="39"/>
      <c r="H46" s="40"/>
      <c r="I46" s="29"/>
      <c r="J46" s="29" t="n">
        <v>0</v>
      </c>
      <c r="K46" s="28" t="str">
        <f aca="false">IF(OR($H46="",$I46=""),"",IF($G46="Buy",$H46*$I46+$J46,$H46*$I46-$J46))</f>
        <v/>
      </c>
    </row>
    <row r="47" customFormat="false" ht="18" hidden="false" customHeight="true" outlineLevel="0" collapsed="false">
      <c r="B47" s="41"/>
      <c r="C47" s="26"/>
      <c r="D47" s="26"/>
      <c r="E47" s="26"/>
      <c r="F47" s="26"/>
      <c r="G47" s="39"/>
      <c r="H47" s="40"/>
      <c r="I47" s="29"/>
      <c r="J47" s="29" t="n">
        <v>0</v>
      </c>
      <c r="K47" s="28" t="str">
        <f aca="false">IF(OR($H47="",$I47=""),"",IF($G47="Buy",$H47*$I47+$J47,$H47*$I47-$J47))</f>
        <v/>
      </c>
    </row>
    <row r="48" customFormat="false" ht="18" hidden="false" customHeight="true" outlineLevel="0" collapsed="false">
      <c r="B48" s="41"/>
      <c r="C48" s="26"/>
      <c r="D48" s="26"/>
      <c r="E48" s="26"/>
      <c r="F48" s="26"/>
      <c r="G48" s="39"/>
      <c r="H48" s="40"/>
      <c r="I48" s="29"/>
      <c r="J48" s="29" t="n">
        <v>0</v>
      </c>
      <c r="K48" s="28" t="str">
        <f aca="false">IF(OR($H48="",$I48=""),"",IF($G48="Buy",$H48*$I48+$J48,$H48*$I48-$J48))</f>
        <v/>
      </c>
    </row>
    <row r="49" customFormat="false" ht="18" hidden="false" customHeight="true" outlineLevel="0" collapsed="false">
      <c r="B49" s="41"/>
      <c r="C49" s="26"/>
      <c r="D49" s="26"/>
      <c r="E49" s="26"/>
      <c r="F49" s="26"/>
      <c r="G49" s="39"/>
      <c r="H49" s="40"/>
      <c r="I49" s="29"/>
      <c r="J49" s="29" t="n">
        <v>0</v>
      </c>
      <c r="K49" s="28" t="str">
        <f aca="false">IF(OR($H49="",$I49=""),"",IF($G49="Buy",$H49*$I49+$J49,$H49*$I49-$J49))</f>
        <v/>
      </c>
    </row>
    <row r="50" customFormat="false" ht="18" hidden="false" customHeight="true" outlineLevel="0" collapsed="false">
      <c r="B50" s="41"/>
      <c r="C50" s="26"/>
      <c r="D50" s="26"/>
      <c r="E50" s="26"/>
      <c r="F50" s="26"/>
      <c r="G50" s="39"/>
      <c r="H50" s="40"/>
      <c r="I50" s="29"/>
      <c r="J50" s="29" t="n">
        <v>0</v>
      </c>
      <c r="K50" s="28" t="str">
        <f aca="false">IF(OR($H50="",$I50=""),"",IF($G50="Buy",$H50*$I50+$J50,$H50*$I50-$J50))</f>
        <v/>
      </c>
    </row>
    <row r="51" customFormat="false" ht="18" hidden="false" customHeight="true" outlineLevel="0" collapsed="false">
      <c r="B51" s="41"/>
      <c r="C51" s="26"/>
      <c r="D51" s="26"/>
      <c r="E51" s="26"/>
      <c r="F51" s="26"/>
      <c r="G51" s="39"/>
      <c r="H51" s="40"/>
      <c r="I51" s="29"/>
      <c r="J51" s="29" t="n">
        <v>0</v>
      </c>
      <c r="K51" s="28" t="str">
        <f aca="false">IF(OR($H51="",$I51=""),"",IF($G51="Buy",$H51*$I51+$J51,$H51*$I51-$J51))</f>
        <v/>
      </c>
    </row>
    <row r="52" customFormat="false" ht="18" hidden="false" customHeight="true" outlineLevel="0" collapsed="false">
      <c r="B52" s="41"/>
      <c r="C52" s="26"/>
      <c r="D52" s="26"/>
      <c r="E52" s="26"/>
      <c r="F52" s="26"/>
      <c r="G52" s="39"/>
      <c r="H52" s="40"/>
      <c r="I52" s="29"/>
      <c r="J52" s="29" t="n">
        <v>0</v>
      </c>
      <c r="K52" s="28" t="str">
        <f aca="false">IF(OR($H52="",$I52=""),"",IF($G52="Buy",$H52*$I52+$J52,$H52*$I52-$J52))</f>
        <v/>
      </c>
    </row>
    <row r="53" customFormat="false" ht="18" hidden="false" customHeight="true" outlineLevel="0" collapsed="false">
      <c r="B53" s="41"/>
      <c r="C53" s="26"/>
      <c r="D53" s="26"/>
      <c r="E53" s="26"/>
      <c r="F53" s="26"/>
      <c r="G53" s="39"/>
      <c r="H53" s="40"/>
      <c r="I53" s="29"/>
      <c r="J53" s="29" t="n">
        <v>0</v>
      </c>
      <c r="K53" s="28" t="str">
        <f aca="false">IF(OR($H53="",$I53=""),"",IF($G53="Buy",$H53*$I53+$J53,$H53*$I53-$J53))</f>
        <v/>
      </c>
    </row>
    <row r="54" customFormat="false" ht="18" hidden="false" customHeight="true" outlineLevel="0" collapsed="false">
      <c r="B54" s="41"/>
      <c r="C54" s="26"/>
      <c r="D54" s="26"/>
      <c r="E54" s="26"/>
      <c r="F54" s="26"/>
      <c r="G54" s="39"/>
      <c r="H54" s="40"/>
      <c r="I54" s="29"/>
      <c r="J54" s="29" t="n">
        <v>0</v>
      </c>
      <c r="K54" s="28" t="str">
        <f aca="false">IF(OR($H54="",$I54=""),"",IF($G54="Buy",$H54*$I54+$J54,$H54*$I54-$J54))</f>
        <v/>
      </c>
    </row>
    <row r="55" customFormat="false" ht="18" hidden="false" customHeight="true" outlineLevel="0" collapsed="false">
      <c r="B55" s="41"/>
      <c r="C55" s="26"/>
      <c r="D55" s="26"/>
      <c r="E55" s="26"/>
      <c r="F55" s="26"/>
      <c r="G55" s="39"/>
      <c r="H55" s="40"/>
      <c r="I55" s="29"/>
      <c r="J55" s="29" t="n">
        <v>0</v>
      </c>
      <c r="K55" s="28" t="str">
        <f aca="false">IF(OR($H55="",$I55=""),"",IF($G55="Buy",$H55*$I55+$J55,$H55*$I55-$J55))</f>
        <v/>
      </c>
    </row>
    <row r="56" customFormat="false" ht="18" hidden="false" customHeight="true" outlineLevel="0" collapsed="false">
      <c r="B56" s="41"/>
      <c r="C56" s="26"/>
      <c r="D56" s="26"/>
      <c r="E56" s="26"/>
      <c r="F56" s="26"/>
      <c r="G56" s="39"/>
      <c r="H56" s="40"/>
      <c r="I56" s="29"/>
      <c r="J56" s="29" t="n">
        <v>0</v>
      </c>
      <c r="K56" s="28" t="str">
        <f aca="false">IF(OR($H56="",$I56=""),"",IF($G56="Buy",$H56*$I56+$J56,$H56*$I56-$J56))</f>
        <v/>
      </c>
    </row>
    <row r="57" customFormat="false" ht="18" hidden="false" customHeight="true" outlineLevel="0" collapsed="false">
      <c r="B57" s="41"/>
      <c r="C57" s="26"/>
      <c r="D57" s="26"/>
      <c r="E57" s="26"/>
      <c r="F57" s="26"/>
      <c r="G57" s="39"/>
      <c r="H57" s="40"/>
      <c r="I57" s="29"/>
      <c r="J57" s="29" t="n">
        <v>0</v>
      </c>
      <c r="K57" s="28" t="str">
        <f aca="false">IF(OR($H57="",$I57=""),"",IF($G57="Buy",$H57*$I57+$J57,$H57*$I57-$J57))</f>
        <v/>
      </c>
    </row>
    <row r="58" customFormat="false" ht="18" hidden="false" customHeight="true" outlineLevel="0" collapsed="false">
      <c r="B58" s="41"/>
      <c r="C58" s="26"/>
      <c r="D58" s="26"/>
      <c r="E58" s="26"/>
      <c r="F58" s="26"/>
      <c r="G58" s="39"/>
      <c r="H58" s="40"/>
      <c r="I58" s="29"/>
      <c r="J58" s="29" t="n">
        <v>0</v>
      </c>
      <c r="K58" s="28" t="str">
        <f aca="false">IF(OR($H58="",$I58=""),"",IF($G58="Buy",$H58*$I58+$J58,$H58*$I58-$J58))</f>
        <v/>
      </c>
    </row>
  </sheetData>
  <mergeCells count="3">
    <mergeCell ref="A4:K4"/>
    <mergeCell ref="A5:K5"/>
    <mergeCell ref="B7:K7"/>
  </mergeCells>
  <dataValidations count="2">
    <dataValidation allowBlank="true" errorStyle="stop" operator="between" showDropDown="false" showErrorMessage="false" showInputMessage="false" sqref="D9:D58" type="list">
      <formula1>"ISA,SIPP,GIA,LISA,Other"</formula1>
      <formula2>0</formula2>
    </dataValidation>
    <dataValidation allowBlank="true" errorStyle="stop" operator="between" showDropDown="false" showErrorMessage="false" showInputMessage="false" sqref="G9:G58" type="list">
      <formula1>"Buy,Sell"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2026-09-14T19:28:48Z</dcterms:created>
  <dc:creator>openpyxl</dc:creator>
  <dc:description/>
  <dc:language>en-US</dc:language>
  <cp:lastModifiedBy/>
  <dcterms:modified xsi:type="dcterms:W3CDTF">2026-09-14T20:27:40Z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